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Eko_Chefen\Ekonomi Elena\Budget\PO pålägg\2021\"/>
    </mc:Choice>
  </mc:AlternateContent>
  <bookViews>
    <workbookView xWindow="0" yWindow="0" windowWidth="19005" windowHeight="7425"/>
  </bookViews>
  <sheets>
    <sheet name="Blad2" sheetId="2" r:id="rId1"/>
    <sheet name="Blad3" sheetId="3" r:id="rId2"/>
    <sheet name="Blad4" sheetId="4" r:id="rId3"/>
  </sheets>
  <definedNames>
    <definedName name="_xlnm.Print_Area" localSheetId="0">Blad2!$A$2:$I$159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1" i="2" l="1"/>
  <c r="F142" i="2"/>
  <c r="F133" i="2"/>
  <c r="F144" i="2"/>
  <c r="F109" i="2"/>
  <c r="F117" i="2"/>
  <c r="F118" i="2"/>
  <c r="F120" i="2"/>
  <c r="D75" i="2"/>
  <c r="D76" i="2"/>
  <c r="D63" i="2"/>
  <c r="D69" i="2"/>
  <c r="D70" i="2"/>
  <c r="D78" i="2"/>
  <c r="H63" i="2"/>
  <c r="H78" i="2"/>
  <c r="H69" i="2"/>
  <c r="H29" i="2"/>
  <c r="H30" i="2"/>
  <c r="H22" i="2"/>
  <c r="H32" i="2"/>
  <c r="H70" i="2"/>
  <c r="D133" i="2"/>
  <c r="D141" i="2"/>
  <c r="D142" i="2"/>
  <c r="D144" i="2"/>
  <c r="D117" i="2"/>
  <c r="D118" i="2"/>
  <c r="D109" i="2"/>
  <c r="D120" i="2"/>
  <c r="F63" i="2"/>
  <c r="F69" i="2"/>
  <c r="F70" i="2"/>
  <c r="F78" i="2"/>
  <c r="D29" i="2"/>
  <c r="D30" i="2"/>
  <c r="D22" i="2"/>
  <c r="D32" i="2"/>
  <c r="F29" i="2"/>
  <c r="F30" i="2"/>
  <c r="F22" i="2"/>
  <c r="F32" i="2"/>
</calcChain>
</file>

<file path=xl/sharedStrings.xml><?xml version="1.0" encoding="utf-8"?>
<sst xmlns="http://schemas.openxmlformats.org/spreadsheetml/2006/main" count="135" uniqueCount="59">
  <si>
    <t>Lagstadgade sociala avgifter</t>
  </si>
  <si>
    <t>Särskild löneskatt (24,26 %)</t>
  </si>
  <si>
    <t xml:space="preserve">KAP-KL </t>
  </si>
  <si>
    <t xml:space="preserve">För anställda som hör till TPA18 bör beräkningen ske separat för lönedelar under och över </t>
  </si>
  <si>
    <t>OBS!</t>
  </si>
  <si>
    <t>Riskförsäkringpremie inkl kapningspremie</t>
  </si>
  <si>
    <t>KAP-KL</t>
  </si>
  <si>
    <t>TPA 18</t>
  </si>
  <si>
    <t xml:space="preserve">TPA 18            </t>
  </si>
  <si>
    <t xml:space="preserve"> Gäller för anställd född 1959 eller senare</t>
  </si>
  <si>
    <t>Avtalsenliga  avgifter</t>
  </si>
  <si>
    <t>AGS-KL (Avtalsgruppsjukförsäkring hos AFA)</t>
  </si>
  <si>
    <t>TFA-KL (Trygghetsförsäkring vid arbetsskada hos AFA)</t>
  </si>
  <si>
    <t>Avtalsenliga pensionspremier och avgifter</t>
  </si>
  <si>
    <r>
      <t>Avgift för</t>
    </r>
    <r>
      <rPr>
        <b/>
        <sz val="11"/>
        <rFont val="Times New Roman"/>
        <family val="1"/>
      </rPr>
      <t xml:space="preserve"> premiebaserad</t>
    </r>
    <r>
      <rPr>
        <sz val="11"/>
        <rFont val="Times New Roman"/>
        <family val="1"/>
      </rPr>
      <t xml:space="preserve"> ålderspension</t>
    </r>
  </si>
  <si>
    <t>Summa pensionspremier och avgifter inkl. löneskatt</t>
  </si>
  <si>
    <t>Avtalsenliga avgifter</t>
  </si>
  <si>
    <t>Premiebefrielseförsäkring (hos AFA)</t>
  </si>
  <si>
    <t>Summa avtalsenliga avgifter</t>
  </si>
  <si>
    <t>Summa pensionspremier och avgifter inkl.löneskatt</t>
  </si>
  <si>
    <t>Personalkostnadspålägg (PO) 2021</t>
  </si>
  <si>
    <t xml:space="preserve"> Gäller för anställda från 63år (födda 1958) till månaden innan man fyller 65 år </t>
  </si>
  <si>
    <t>* Sociala avgifter utgår enligt följande:</t>
  </si>
  <si>
    <t xml:space="preserve"> För den som är född 2003-2005 är arbetsgivaravgiften:</t>
  </si>
  <si>
    <t xml:space="preserve"> För den som är född 1956-2003 är arbetsgivaravgiften:</t>
  </si>
  <si>
    <t xml:space="preserve"> </t>
  </si>
  <si>
    <t>Kyrkans trygghetsråd **</t>
  </si>
  <si>
    <t>OBS! Avseende sociala avgifter sker beräkningen utifrån</t>
  </si>
  <si>
    <r>
      <t xml:space="preserve"> Gäller för anställda </t>
    </r>
    <r>
      <rPr>
        <u/>
        <sz val="9"/>
        <rFont val="Arial"/>
        <family val="2"/>
      </rPr>
      <t>från</t>
    </r>
    <r>
      <rPr>
        <sz val="9"/>
        <rFont val="Arial"/>
        <family val="2"/>
      </rPr>
      <t xml:space="preserve"> den månad man fyller 65 år </t>
    </r>
    <r>
      <rPr>
        <u/>
        <sz val="9"/>
        <rFont val="Arial"/>
        <family val="2"/>
      </rPr>
      <t>till</t>
    </r>
    <r>
      <rPr>
        <sz val="9"/>
        <rFont val="Arial"/>
        <family val="2"/>
      </rPr>
      <t xml:space="preserve"> den månad man fyller 69 år</t>
    </r>
  </si>
  <si>
    <r>
      <t xml:space="preserve"> Gäller för anställda </t>
    </r>
    <r>
      <rPr>
        <u/>
        <sz val="9"/>
        <rFont val="Arial"/>
        <family val="2"/>
      </rPr>
      <t>från</t>
    </r>
    <r>
      <rPr>
        <sz val="9"/>
        <rFont val="Arial"/>
        <family val="2"/>
      </rPr>
      <t xml:space="preserve"> den månad man fyller 69 år och för anställda över 69 år och födda efter 1938</t>
    </r>
  </si>
  <si>
    <r>
      <t xml:space="preserve"> Gäller för anställda </t>
    </r>
    <r>
      <rPr>
        <u/>
        <sz val="9"/>
        <rFont val="Arial"/>
        <family val="2"/>
      </rPr>
      <t>från</t>
    </r>
    <r>
      <rPr>
        <sz val="9"/>
        <rFont val="Arial"/>
        <family val="2"/>
      </rPr>
      <t xml:space="preserve"> den månad man fyller 65 år </t>
    </r>
    <r>
      <rPr>
        <u/>
        <sz val="9"/>
        <rFont val="Arial"/>
        <family val="2"/>
      </rPr>
      <t>till</t>
    </r>
    <r>
      <rPr>
        <sz val="9"/>
        <rFont val="Arial"/>
        <family val="2"/>
      </rPr>
      <t xml:space="preserve"> den månad man fyller 68 år</t>
    </r>
  </si>
  <si>
    <t>AGS-KL, tom 65 år (Avtalsgruppsjukförsäkring hos AFA)</t>
  </si>
  <si>
    <r>
      <t xml:space="preserve"> Gäller för anställda </t>
    </r>
    <r>
      <rPr>
        <u/>
        <sz val="9"/>
        <rFont val="Arial"/>
        <family val="2"/>
      </rPr>
      <t>från</t>
    </r>
    <r>
      <rPr>
        <sz val="9"/>
        <rFont val="Arial"/>
        <family val="2"/>
      </rPr>
      <t xml:space="preserve"> den månad man fyller 69 år och för anställda över 69 år och födda efter 1937</t>
    </r>
  </si>
  <si>
    <t xml:space="preserve"> För den som är född 1938-1955 är arbetsgivaravgiften:</t>
  </si>
  <si>
    <t xml:space="preserve"> För den som är född 1937 eller tidigare är arbetsgivaravgiften:</t>
  </si>
  <si>
    <t>*</t>
  </si>
  <si>
    <t>(den lägre ersättningen för födda 2003-2005, gäller ersättningar</t>
  </si>
  <si>
    <t>upp till max 25.000 kr per månad och arbetsgivare)</t>
  </si>
  <si>
    <t>** Under 2020 och 2021 är avgiften till Kyrkans trygghetsråd 
rabatterad och endast en administrativ avgift om 100-1.000 kr
tas ut.</t>
  </si>
  <si>
    <t xml:space="preserve"> Gäller för anställd född 2003-2005</t>
  </si>
  <si>
    <t>** Under 2020 och 2021 är avgiften till Kyrkans trygghetsråd 
rabatterad och endast en administrativ avgift om 100-1.000 kr tas ut.</t>
  </si>
  <si>
    <t>födelseår och inte månad. Se nedan.*</t>
  </si>
  <si>
    <t>TGL-KL (Tjänstegruppliv hos KPA)</t>
  </si>
  <si>
    <t>Riskförsäkringpremie (hos Kyrkans pension)</t>
  </si>
  <si>
    <t>Riskförsäkringspremie (hos Kyrkans pension)</t>
  </si>
  <si>
    <t>ANSTÄLLDA MED LÖNER ÖVER "INKOMSTTAKET" 7,5 IBB (över 42.625 kr/månad)</t>
  </si>
  <si>
    <t>ANSTÄLLDA MED LÖNER UNDER "INKOMSTTAKET" 7,5 IBB (under 42.625 kr/månad)</t>
  </si>
  <si>
    <t>Riskförsäkringspremie  (hos Kyrkans pension)</t>
  </si>
  <si>
    <r>
      <t xml:space="preserve">Premie för </t>
    </r>
    <r>
      <rPr>
        <b/>
        <sz val="11"/>
        <rFont val="Times New Roman"/>
        <family val="1"/>
      </rPr>
      <t>förmånsbestämd</t>
    </r>
    <r>
      <rPr>
        <sz val="11"/>
        <rFont val="Times New Roman"/>
        <family val="1"/>
      </rPr>
      <t xml:space="preserve"> ålderspension***,
(se budgetanvisning)</t>
    </r>
  </si>
  <si>
    <t xml:space="preserve">*** Då den förmånsbestämda pensionen kan variera mycket </t>
  </si>
  <si>
    <t>mellan olika individer rekommenderas att utgå från den prognos</t>
  </si>
  <si>
    <t>som kan tillhandahållas av Kyrkans pension.</t>
  </si>
  <si>
    <r>
      <t xml:space="preserve">(Obs, endast på lönedelar </t>
    </r>
    <r>
      <rPr>
        <b/>
        <u/>
        <sz val="11"/>
        <rFont val="Times New Roman"/>
        <family val="1"/>
      </rPr>
      <t>under</t>
    </r>
    <r>
      <rPr>
        <b/>
        <sz val="11"/>
        <rFont val="Times New Roman"/>
        <family val="1"/>
      </rPr>
      <t xml:space="preserve"> 7,5ibb)</t>
    </r>
  </si>
  <si>
    <r>
      <t xml:space="preserve">(Obs, endast på lönedelar </t>
    </r>
    <r>
      <rPr>
        <b/>
        <u/>
        <sz val="11"/>
        <rFont val="Times New Roman"/>
        <family val="1"/>
      </rPr>
      <t>över</t>
    </r>
    <r>
      <rPr>
        <b/>
        <sz val="11"/>
        <rFont val="Times New Roman"/>
        <family val="1"/>
      </rPr>
      <t xml:space="preserve"> 7,5ibb)</t>
    </r>
  </si>
  <si>
    <t>7,5 inkomstbasbelopp. Därefter summeras premiekostnaden.</t>
  </si>
  <si>
    <t>Slutgiltigt</t>
  </si>
  <si>
    <r>
      <t xml:space="preserve">Totalt PO-pålägg </t>
    </r>
    <r>
      <rPr>
        <b/>
        <u/>
        <sz val="11"/>
        <rFont val="Times New Roman"/>
        <family val="1"/>
      </rPr>
      <t>under</t>
    </r>
    <r>
      <rPr>
        <b/>
        <sz val="11"/>
        <rFont val="Times New Roman"/>
        <family val="1"/>
      </rPr>
      <t xml:space="preserve"> inkomsttaket</t>
    </r>
  </si>
  <si>
    <r>
      <t xml:space="preserve">Totalt PO-pålägg </t>
    </r>
    <r>
      <rPr>
        <b/>
        <u/>
        <sz val="11"/>
        <rFont val="Times New Roman"/>
        <family val="1"/>
      </rPr>
      <t>över</t>
    </r>
    <r>
      <rPr>
        <b/>
        <sz val="11"/>
        <rFont val="Times New Roman"/>
        <family val="1"/>
      </rPr>
      <t xml:space="preserve"> "inkomsttaket"</t>
    </r>
  </si>
  <si>
    <r>
      <t xml:space="preserve">Totalt PO-pålägg </t>
    </r>
    <r>
      <rPr>
        <b/>
        <u/>
        <sz val="11"/>
        <rFont val="Times New Roman"/>
        <family val="1"/>
      </rPr>
      <t>under</t>
    </r>
    <r>
      <rPr>
        <b/>
        <sz val="11"/>
        <rFont val="Times New Roman"/>
        <family val="1"/>
      </rPr>
      <t xml:space="preserve"> "inkomsttaket"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</si>
</sst>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r_-;\-* #,##0.00\ _k_r_-;_-* &quot;-&quot;??\ _k_r_-;_-@_-"/>
    <numFmt numFmtId="164" formatCode="0.00000"/>
    <numFmt numFmtId="165" formatCode="_-* #,##0\ _k_r_-;\-* #,##0\ _k_r_-;_-* &quot;-&quot;??\ _k_r_-;_-@_-"/>
    <numFmt numFmtId="166" formatCode="0.0"/>
    <numFmt numFmtId="167" formatCode="0.000"/>
  </numFmts>
  <fonts count="19">
    <font>
      <sz val="11"/>
      <color theme="1"/>
      <name val="Frutiger 47LightCn"/>
      <family val="2"/>
    </font>
    <font>
      <sz val="11"/>
      <name val="Arial"/>
      <family val="2"/>
    </font>
    <font>
      <sz val="11"/>
      <color theme="1"/>
      <name val="Frutiger 47LightCn"/>
      <family val="2"/>
    </font>
    <font>
      <b/>
      <sz val="20"/>
      <name val="Arial"/>
      <family val="2"/>
    </font>
    <font>
      <b/>
      <sz val="11"/>
      <name val="Arial Unicode MS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sz val="8"/>
      <name val="Frutiger 47LightCn"/>
      <family val="2"/>
    </font>
    <font>
      <u/>
      <sz val="11"/>
      <color theme="10"/>
      <name val="Frutiger 47LightCn"/>
      <family val="2"/>
    </font>
    <font>
      <u/>
      <sz val="11"/>
      <color theme="11"/>
      <name val="Frutiger 47LightCn"/>
      <family val="2"/>
    </font>
    <font>
      <u/>
      <sz val="9"/>
      <name val="Arial"/>
      <family val="2"/>
    </font>
    <font>
      <i/>
      <sz val="11"/>
      <name val="Times New Roman"/>
      <family val="1"/>
    </font>
    <font>
      <b/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/>
    <xf numFmtId="0" fontId="6" fillId="0" borderId="0" xfId="0" applyFont="1" applyFill="1" applyBorder="1"/>
    <xf numFmtId="3" fontId="1" fillId="0" borderId="0" xfId="0" applyNumberFormat="1" applyFont="1" applyFill="1" applyBorder="1"/>
    <xf numFmtId="2" fontId="1" fillId="0" borderId="0" xfId="0" applyNumberFormat="1" applyFont="1" applyFill="1"/>
    <xf numFmtId="4" fontId="1" fillId="0" borderId="0" xfId="0" applyNumberFormat="1" applyFont="1" applyFill="1" applyBorder="1"/>
    <xf numFmtId="2" fontId="1" fillId="0" borderId="0" xfId="0" applyNumberFormat="1" applyFont="1" applyFill="1" applyBorder="1"/>
    <xf numFmtId="1" fontId="1" fillId="0" borderId="0" xfId="0" applyNumberFormat="1" applyFont="1" applyFill="1"/>
    <xf numFmtId="165" fontId="1" fillId="0" borderId="0" xfId="1" applyNumberFormat="1" applyFont="1" applyFill="1" applyBorder="1"/>
    <xf numFmtId="43" fontId="1" fillId="0" borderId="0" xfId="0" applyNumberFormat="1" applyFont="1" applyFill="1" applyBorder="1"/>
    <xf numFmtId="166" fontId="1" fillId="0" borderId="0" xfId="0" applyNumberFormat="1" applyFont="1" applyFill="1" applyBorder="1"/>
    <xf numFmtId="3" fontId="6" fillId="0" borderId="0" xfId="0" applyNumberFormat="1" applyFont="1" applyFill="1" applyBorder="1"/>
    <xf numFmtId="164" fontId="1" fillId="0" borderId="0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2" fontId="8" fillId="0" borderId="0" xfId="0" quotePrefix="1" applyNumberFormat="1" applyFont="1" applyFill="1" applyAlignment="1">
      <alignment horizontal="right"/>
    </xf>
    <xf numFmtId="2" fontId="7" fillId="0" borderId="0" xfId="0" applyNumberFormat="1" applyFont="1" applyFill="1"/>
    <xf numFmtId="0" fontId="9" fillId="0" borderId="0" xfId="0" applyFont="1" applyFill="1"/>
    <xf numFmtId="2" fontId="7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 vertical="top" wrapText="1"/>
    </xf>
    <xf numFmtId="2" fontId="1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right" wrapText="1"/>
    </xf>
    <xf numFmtId="2" fontId="8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 wrapText="1"/>
    </xf>
    <xf numFmtId="2" fontId="7" fillId="0" borderId="0" xfId="0" quotePrefix="1" applyNumberFormat="1" applyFont="1" applyFill="1" applyAlignment="1">
      <alignment horizontal="right"/>
    </xf>
    <xf numFmtId="0" fontId="11" fillId="0" borderId="0" xfId="0" applyFont="1" applyFill="1"/>
    <xf numFmtId="0" fontId="12" fillId="0" borderId="0" xfId="0" applyFont="1" applyFill="1"/>
    <xf numFmtId="10" fontId="8" fillId="0" borderId="0" xfId="0" applyNumberFormat="1" applyFont="1" applyFill="1"/>
    <xf numFmtId="9" fontId="8" fillId="0" borderId="0" xfId="0" applyNumberFormat="1" applyFont="1" applyFill="1"/>
    <xf numFmtId="0" fontId="8" fillId="0" borderId="0" xfId="0" applyFont="1" applyFill="1" applyAlignment="1">
      <alignment wrapText="1"/>
    </xf>
    <xf numFmtId="2" fontId="4" fillId="0" borderId="0" xfId="0" applyNumberFormat="1" applyFont="1" applyFill="1" applyAlignment="1">
      <alignment horizontal="left" vertical="top" wrapText="1"/>
    </xf>
    <xf numFmtId="2" fontId="1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left" wrapText="1"/>
    </xf>
    <xf numFmtId="2" fontId="10" fillId="0" borderId="0" xfId="0" applyNumberFormat="1" applyFont="1" applyFill="1" applyAlignment="1">
      <alignment horizontal="left" wrapText="1"/>
    </xf>
    <xf numFmtId="2" fontId="8" fillId="0" borderId="0" xfId="0" applyNumberFormat="1" applyFont="1" applyFill="1" applyAlignment="1">
      <alignment horizontal="left"/>
    </xf>
    <xf numFmtId="2" fontId="7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2" fontId="8" fillId="0" borderId="0" xfId="0" quotePrefix="1" applyNumberFormat="1" applyFont="1" applyFill="1" applyAlignment="1">
      <alignment horizontal="left"/>
    </xf>
    <xf numFmtId="2" fontId="7" fillId="0" borderId="0" xfId="0" quotePrefix="1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2" fontId="7" fillId="0" borderId="0" xfId="0" applyNumberFormat="1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7" fillId="0" borderId="0" xfId="0" applyFont="1" applyFill="1"/>
    <xf numFmtId="167" fontId="8" fillId="0" borderId="0" xfId="0" applyNumberFormat="1" applyFont="1" applyFill="1" applyAlignment="1">
      <alignment horizontal="right"/>
    </xf>
    <xf numFmtId="167" fontId="8" fillId="0" borderId="0" xfId="0" applyNumberFormat="1" applyFont="1" applyFill="1" applyAlignment="1">
      <alignment horizontal="left"/>
    </xf>
    <xf numFmtId="167" fontId="7" fillId="0" borderId="0" xfId="0" applyNumberFormat="1" applyFont="1" applyFill="1" applyAlignment="1">
      <alignment horizontal="right"/>
    </xf>
    <xf numFmtId="167" fontId="7" fillId="0" borderId="0" xfId="0" applyNumberFormat="1" applyFont="1" applyFill="1" applyAlignment="1">
      <alignment horizontal="left"/>
    </xf>
    <xf numFmtId="167" fontId="1" fillId="0" borderId="0" xfId="0" applyNumberFormat="1" applyFont="1" applyFill="1"/>
    <xf numFmtId="167" fontId="7" fillId="0" borderId="0" xfId="0" applyNumberFormat="1" applyFont="1" applyFill="1"/>
    <xf numFmtId="167" fontId="1" fillId="0" borderId="0" xfId="0" applyNumberFormat="1" applyFont="1" applyFill="1" applyAlignment="1">
      <alignment horizontal="left"/>
    </xf>
  </cellXfs>
  <cellStyles count="36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58"/>
  <sheetViews>
    <sheetView tabSelected="1" topLeftCell="A96" zoomScaleNormal="100" workbookViewId="0">
      <selection activeCell="A96" sqref="A1:XFD1048576"/>
    </sheetView>
  </sheetViews>
  <sheetFormatPr defaultColWidth="9.125" defaultRowHeight="14.25"/>
  <cols>
    <col min="1" max="1" width="5.625" style="1" customWidth="1"/>
    <col min="2" max="2" width="48.375" style="1" customWidth="1"/>
    <col min="3" max="3" width="1.875" style="24" customWidth="1"/>
    <col min="4" max="4" width="10.625" style="24" customWidth="1"/>
    <col min="5" max="5" width="1.875" style="35" customWidth="1"/>
    <col min="6" max="6" width="10.625" style="24" customWidth="1"/>
    <col min="7" max="7" width="1.875" style="35" customWidth="1"/>
    <col min="8" max="8" width="10.625" style="1" customWidth="1"/>
    <col min="9" max="9" width="1.875" style="40" customWidth="1"/>
    <col min="10" max="10" width="15" style="1" customWidth="1"/>
    <col min="11" max="11" width="9.125" style="1"/>
    <col min="12" max="12" width="11.875" style="1" customWidth="1"/>
    <col min="13" max="13" width="11.25" style="1" bestFit="1" customWidth="1"/>
    <col min="14" max="18" width="9.125" style="1"/>
    <col min="19" max="19" width="18" style="1" customWidth="1"/>
    <col min="20" max="16384" width="9.125" style="1"/>
  </cols>
  <sheetData>
    <row r="2" spans="2:29" ht="16.5">
      <c r="C2" s="23"/>
      <c r="D2" s="23"/>
      <c r="E2" s="34"/>
      <c r="F2" s="23"/>
      <c r="G2" s="34"/>
      <c r="H2" s="3"/>
      <c r="I2" s="44"/>
    </row>
    <row r="3" spans="2:29" ht="26.25">
      <c r="B3" s="2" t="s">
        <v>55</v>
      </c>
      <c r="C3" s="23"/>
      <c r="D3" s="23"/>
      <c r="E3" s="34"/>
      <c r="F3" s="23"/>
      <c r="G3" s="34"/>
      <c r="H3" s="3"/>
      <c r="I3" s="44"/>
    </row>
    <row r="4" spans="2:29" ht="26.25">
      <c r="B4" s="2" t="s">
        <v>20</v>
      </c>
      <c r="C4" s="23"/>
      <c r="D4" s="23"/>
      <c r="E4" s="34"/>
      <c r="F4" s="23"/>
      <c r="G4" s="34"/>
      <c r="H4" s="3"/>
      <c r="I4" s="44"/>
    </row>
    <row r="5" spans="2:29" ht="26.25">
      <c r="B5" s="2"/>
      <c r="C5" s="23"/>
      <c r="D5" s="23"/>
      <c r="E5" s="34"/>
      <c r="F5" s="23"/>
      <c r="G5" s="34"/>
      <c r="H5" s="3"/>
      <c r="I5" s="44"/>
    </row>
    <row r="6" spans="2:29" ht="26.25">
      <c r="B6" s="2"/>
      <c r="C6" s="23"/>
      <c r="D6" s="23"/>
      <c r="E6" s="34"/>
      <c r="F6" s="23"/>
      <c r="G6" s="34"/>
      <c r="H6" s="3"/>
      <c r="I6" s="44"/>
    </row>
    <row r="7" spans="2:29">
      <c r="B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2:29" ht="15">
      <c r="B8" s="17"/>
      <c r="C8" s="25"/>
      <c r="D8" s="25" t="s">
        <v>2</v>
      </c>
      <c r="E8" s="36"/>
      <c r="F8" s="25" t="s">
        <v>2</v>
      </c>
      <c r="G8" s="36"/>
      <c r="H8" s="25" t="s">
        <v>2</v>
      </c>
      <c r="I8" s="4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2:29" ht="109.5">
      <c r="B9" s="29" t="s">
        <v>6</v>
      </c>
      <c r="C9" s="27"/>
      <c r="D9" s="27" t="s">
        <v>21</v>
      </c>
      <c r="E9" s="37"/>
      <c r="F9" s="27" t="s">
        <v>28</v>
      </c>
      <c r="G9" s="37"/>
      <c r="H9" s="27" t="s">
        <v>32</v>
      </c>
      <c r="I9" s="4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2:29" ht="18.75">
      <c r="B10" s="29"/>
      <c r="C10" s="27"/>
      <c r="D10" s="27"/>
      <c r="E10" s="37"/>
      <c r="F10" s="27"/>
      <c r="G10" s="37"/>
      <c r="H10" s="26"/>
      <c r="I10" s="4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2:29" ht="15">
      <c r="B11" s="17" t="s">
        <v>46</v>
      </c>
      <c r="C11" s="26"/>
      <c r="D11" s="26"/>
      <c r="E11" s="38"/>
      <c r="H11" s="26"/>
      <c r="I11" s="43"/>
      <c r="S11" s="6"/>
      <c r="T11" s="5"/>
      <c r="U11" s="5"/>
      <c r="V11" s="6"/>
      <c r="W11" s="5"/>
      <c r="X11" s="5"/>
      <c r="Y11" s="5"/>
      <c r="Z11" s="5"/>
      <c r="AA11" s="5"/>
      <c r="AB11" s="5"/>
      <c r="AC11" s="5"/>
    </row>
    <row r="12" spans="2:29" ht="15">
      <c r="B12" s="17"/>
      <c r="C12" s="26"/>
      <c r="D12" s="26"/>
      <c r="E12" s="38"/>
      <c r="I12" s="43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2:29">
      <c r="B13" s="17" t="s">
        <v>0</v>
      </c>
      <c r="C13" s="22"/>
      <c r="D13" s="22">
        <v>31.42</v>
      </c>
      <c r="E13" s="39" t="s">
        <v>35</v>
      </c>
      <c r="F13" s="22">
        <v>10.210000000000001</v>
      </c>
      <c r="G13" s="39" t="s">
        <v>35</v>
      </c>
      <c r="H13" s="22">
        <v>10.210000000000001</v>
      </c>
      <c r="I13" s="46" t="s">
        <v>35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2:29" ht="15">
      <c r="B14" s="18" t="s">
        <v>27</v>
      </c>
      <c r="C14" s="22"/>
      <c r="D14" s="22"/>
      <c r="E14" s="39"/>
      <c r="F14" s="22"/>
      <c r="G14" s="39"/>
      <c r="I14" s="46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2:29" ht="15">
      <c r="B15" s="18" t="s">
        <v>41</v>
      </c>
      <c r="C15" s="22"/>
      <c r="D15" s="22"/>
      <c r="E15" s="39"/>
      <c r="F15" s="22"/>
      <c r="G15" s="39"/>
      <c r="I15" s="46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2:29">
      <c r="B16" s="17"/>
      <c r="C16" s="22"/>
      <c r="D16" s="22"/>
      <c r="E16" s="39"/>
      <c r="F16" s="22"/>
      <c r="G16" s="39"/>
      <c r="I16" s="46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2:29" ht="15">
      <c r="B17" s="17" t="s">
        <v>10</v>
      </c>
      <c r="C17" s="26"/>
      <c r="D17" s="26"/>
      <c r="E17" s="38"/>
      <c r="F17" s="26"/>
      <c r="G17" s="38"/>
      <c r="H17" s="26"/>
      <c r="I17" s="43"/>
      <c r="S17" s="5"/>
      <c r="T17" s="7"/>
      <c r="U17" s="5"/>
      <c r="V17" s="5"/>
      <c r="W17" s="7"/>
      <c r="X17" s="5"/>
      <c r="Y17" s="5"/>
      <c r="Z17" s="5"/>
      <c r="AA17" s="5"/>
      <c r="AB17" s="5"/>
      <c r="AC17" s="5"/>
    </row>
    <row r="18" spans="2:29" ht="15">
      <c r="B18" s="18" t="s">
        <v>31</v>
      </c>
      <c r="C18" s="26"/>
      <c r="D18" s="48">
        <v>0</v>
      </c>
      <c r="E18" s="49"/>
      <c r="F18" s="48">
        <v>0</v>
      </c>
      <c r="G18" s="49"/>
      <c r="H18" s="48">
        <v>0</v>
      </c>
      <c r="I18" s="38"/>
      <c r="S18" s="5"/>
      <c r="T18" s="9"/>
      <c r="U18" s="5"/>
      <c r="V18" s="5"/>
      <c r="W18" s="9"/>
      <c r="X18" s="5"/>
      <c r="Y18" s="5"/>
      <c r="Z18" s="5"/>
      <c r="AA18" s="5"/>
      <c r="AB18" s="5"/>
      <c r="AC18" s="5"/>
    </row>
    <row r="19" spans="2:29" ht="15">
      <c r="B19" s="18" t="s">
        <v>12</v>
      </c>
      <c r="C19" s="26"/>
      <c r="D19" s="48">
        <v>0.01</v>
      </c>
      <c r="E19" s="49"/>
      <c r="F19" s="48">
        <v>0.01</v>
      </c>
      <c r="G19" s="49"/>
      <c r="H19" s="48">
        <v>0.01</v>
      </c>
      <c r="I19" s="38"/>
      <c r="S19" s="5"/>
      <c r="T19" s="7"/>
      <c r="U19" s="5"/>
      <c r="V19" s="5"/>
      <c r="W19" s="7"/>
      <c r="X19" s="5"/>
      <c r="Y19" s="5"/>
      <c r="Z19" s="5"/>
      <c r="AA19" s="5"/>
      <c r="AB19" s="5"/>
      <c r="AC19" s="5"/>
    </row>
    <row r="20" spans="2:29" ht="15">
      <c r="B20" s="18" t="s">
        <v>42</v>
      </c>
      <c r="C20" s="26"/>
      <c r="D20" s="48">
        <v>1.7000000000000001E-2</v>
      </c>
      <c r="E20" s="48"/>
      <c r="F20" s="48">
        <v>1.7000000000000001E-2</v>
      </c>
      <c r="G20" s="48"/>
      <c r="H20" s="48">
        <v>1.7000000000000001E-2</v>
      </c>
      <c r="I20" s="38"/>
      <c r="S20" s="10"/>
      <c r="T20" s="7"/>
      <c r="U20" s="5"/>
      <c r="V20" s="10"/>
      <c r="W20" s="7"/>
      <c r="X20" s="5"/>
      <c r="Y20" s="5"/>
      <c r="Z20" s="5"/>
      <c r="AA20" s="5"/>
      <c r="AB20" s="5"/>
      <c r="AC20" s="5"/>
    </row>
    <row r="21" spans="2:29" ht="15">
      <c r="B21" s="18" t="s">
        <v>26</v>
      </c>
      <c r="C21" s="26"/>
      <c r="D21" s="48">
        <v>0</v>
      </c>
      <c r="E21" s="49"/>
      <c r="F21" s="48">
        <v>0</v>
      </c>
      <c r="G21" s="49"/>
      <c r="H21" s="48">
        <v>0</v>
      </c>
      <c r="I21" s="38"/>
      <c r="J21" s="6"/>
      <c r="K21" s="5"/>
      <c r="L21" s="5"/>
      <c r="N21" s="11"/>
      <c r="S21" s="5"/>
      <c r="T21" s="10"/>
      <c r="U21" s="5"/>
      <c r="V21" s="5"/>
      <c r="W21" s="10"/>
      <c r="X21" s="5"/>
      <c r="Y21" s="5"/>
      <c r="Z21" s="5"/>
      <c r="AA21" s="5"/>
      <c r="AB21" s="5"/>
      <c r="AC21" s="5"/>
    </row>
    <row r="22" spans="2:29">
      <c r="B22" s="17" t="s">
        <v>18</v>
      </c>
      <c r="C22" s="22"/>
      <c r="D22" s="50">
        <f>SUM(D18:D21)</f>
        <v>2.7000000000000003E-2</v>
      </c>
      <c r="E22" s="51"/>
      <c r="F22" s="50">
        <f t="shared" ref="F22" si="0">SUM(F18:F21)</f>
        <v>2.7000000000000003E-2</v>
      </c>
      <c r="G22" s="51"/>
      <c r="H22" s="50">
        <f t="shared" ref="H22" si="1">SUM(H18:H21)</f>
        <v>2.7000000000000003E-2</v>
      </c>
      <c r="I22" s="39"/>
      <c r="J22" s="5"/>
      <c r="K22" s="5"/>
      <c r="L22" s="10"/>
      <c r="M22" s="8"/>
      <c r="N22" s="8"/>
      <c r="O22" s="8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2:29">
      <c r="B23" s="21"/>
      <c r="C23" s="22"/>
      <c r="D23" s="22"/>
      <c r="E23" s="39"/>
      <c r="F23" s="22"/>
      <c r="G23" s="39"/>
      <c r="H23" s="22"/>
      <c r="I23" s="39"/>
      <c r="J23" s="5"/>
      <c r="K23" s="5"/>
      <c r="L23" s="10"/>
      <c r="M23" s="8"/>
      <c r="N23" s="8"/>
      <c r="O23" s="8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2:29" ht="15">
      <c r="B24" s="18"/>
      <c r="C24" s="26"/>
      <c r="D24" s="26"/>
      <c r="E24" s="38"/>
      <c r="F24" s="26"/>
      <c r="G24" s="38"/>
      <c r="H24" s="26"/>
      <c r="I24" s="38"/>
      <c r="J24" s="5"/>
      <c r="K24" s="5"/>
      <c r="L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2:29" ht="15">
      <c r="B25" s="17" t="s">
        <v>13</v>
      </c>
      <c r="C25" s="26"/>
      <c r="D25" s="26"/>
      <c r="E25" s="38"/>
      <c r="F25" s="26"/>
      <c r="G25" s="38"/>
      <c r="H25" s="26"/>
      <c r="I25" s="38"/>
      <c r="J25" s="5"/>
      <c r="K25" s="7"/>
      <c r="L25" s="5"/>
      <c r="S25" s="6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2:29" ht="15">
      <c r="B26" s="18" t="s">
        <v>14</v>
      </c>
      <c r="C26" s="26"/>
      <c r="D26" s="26">
        <v>4.5</v>
      </c>
      <c r="E26" s="38"/>
      <c r="F26" s="26">
        <v>4.5</v>
      </c>
      <c r="G26" s="38"/>
      <c r="H26" s="26">
        <v>0</v>
      </c>
      <c r="I26" s="38"/>
      <c r="J26" s="12"/>
      <c r="K26" s="9"/>
      <c r="L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2:29" ht="15">
      <c r="B27" s="33" t="s">
        <v>47</v>
      </c>
      <c r="C27" s="26"/>
      <c r="D27" s="26">
        <v>0.4</v>
      </c>
      <c r="E27" s="38"/>
      <c r="F27" s="26">
        <v>0.4</v>
      </c>
      <c r="G27" s="38"/>
      <c r="H27" s="26">
        <v>0.4</v>
      </c>
      <c r="I27" s="38"/>
      <c r="J27" s="12"/>
      <c r="K27" s="7"/>
      <c r="L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2:29" ht="15">
      <c r="B28" s="18" t="s">
        <v>17</v>
      </c>
      <c r="C28" s="26"/>
      <c r="D28" s="26">
        <v>0</v>
      </c>
      <c r="E28" s="38"/>
      <c r="F28" s="26">
        <v>0</v>
      </c>
      <c r="G28" s="38"/>
      <c r="H28" s="26">
        <v>0</v>
      </c>
      <c r="I28" s="38"/>
      <c r="J28" s="12"/>
      <c r="K28" s="7"/>
      <c r="L28" s="5"/>
      <c r="S28" s="5"/>
      <c r="T28" s="7"/>
      <c r="U28" s="5"/>
      <c r="V28" s="5"/>
      <c r="W28" s="5"/>
      <c r="X28" s="5"/>
      <c r="Y28" s="5"/>
      <c r="Z28" s="5"/>
      <c r="AA28" s="5"/>
      <c r="AB28" s="5"/>
      <c r="AC28" s="5"/>
    </row>
    <row r="29" spans="2:29" ht="15">
      <c r="B29" s="18" t="s">
        <v>1</v>
      </c>
      <c r="C29" s="26"/>
      <c r="D29" s="26">
        <f>((D26+D27+D28)*0.2426)</f>
        <v>1.1887400000000001</v>
      </c>
      <c r="E29" s="38"/>
      <c r="F29" s="26">
        <f>((F26+F27+F28)*0.2426)</f>
        <v>1.1887400000000001</v>
      </c>
      <c r="G29" s="38"/>
      <c r="H29" s="26">
        <f>((H26+H27+H28)*0.2426)</f>
        <v>9.7040000000000015E-2</v>
      </c>
      <c r="I29" s="38"/>
      <c r="J29" s="13"/>
      <c r="K29" s="10"/>
      <c r="L29" s="5"/>
      <c r="S29" s="5"/>
      <c r="T29" s="9"/>
      <c r="U29" s="5"/>
      <c r="V29" s="5"/>
      <c r="W29" s="5"/>
      <c r="X29" s="5"/>
      <c r="Y29" s="5"/>
      <c r="Z29" s="5"/>
      <c r="AA29" s="5"/>
      <c r="AB29" s="5"/>
      <c r="AC29" s="5"/>
    </row>
    <row r="30" spans="2:29" ht="15">
      <c r="B30" s="17" t="s">
        <v>15</v>
      </c>
      <c r="C30" s="26"/>
      <c r="D30" s="22">
        <f>SUM(D26:D29)</f>
        <v>6.0887400000000005</v>
      </c>
      <c r="E30" s="39"/>
      <c r="F30" s="22">
        <f>SUM(F26:F29)</f>
        <v>6.0887400000000005</v>
      </c>
      <c r="G30" s="39"/>
      <c r="H30" s="22">
        <f>SUM(H26:H29)</f>
        <v>0.49704000000000004</v>
      </c>
      <c r="I30" s="38"/>
      <c r="J30" s="13"/>
      <c r="K30" s="5"/>
      <c r="L30" s="5"/>
      <c r="S30" s="5"/>
      <c r="T30" s="7"/>
      <c r="U30" s="5"/>
      <c r="V30" s="5"/>
      <c r="W30" s="5"/>
      <c r="X30" s="5"/>
      <c r="Y30" s="5"/>
      <c r="Z30" s="5"/>
      <c r="AA30" s="5"/>
      <c r="AB30" s="5"/>
      <c r="AC30" s="5"/>
    </row>
    <row r="31" spans="2:29" ht="15">
      <c r="B31" s="17"/>
      <c r="C31" s="26"/>
      <c r="D31" s="22"/>
      <c r="E31" s="39"/>
      <c r="F31" s="22"/>
      <c r="G31" s="39"/>
      <c r="I31" s="38"/>
      <c r="J31" s="13"/>
      <c r="K31" s="5"/>
      <c r="L31" s="5"/>
      <c r="S31" s="5"/>
      <c r="T31" s="7"/>
      <c r="U31" s="5"/>
      <c r="V31" s="5"/>
      <c r="W31" s="5"/>
      <c r="X31" s="5"/>
      <c r="Y31" s="5"/>
      <c r="Z31" s="5"/>
      <c r="AA31" s="5"/>
      <c r="AB31" s="5"/>
      <c r="AC31" s="5"/>
    </row>
    <row r="32" spans="2:29">
      <c r="B32" s="17" t="s">
        <v>56</v>
      </c>
      <c r="C32" s="22"/>
      <c r="D32" s="50">
        <f>SUM(D30+D22+D13)</f>
        <v>37.535740000000004</v>
      </c>
      <c r="E32" s="51"/>
      <c r="F32" s="50">
        <f>SUM(F30+F22+F13)</f>
        <v>16.325740000000003</v>
      </c>
      <c r="G32" s="51"/>
      <c r="H32" s="50">
        <f>SUM(H30+H22+H13)</f>
        <v>10.73404</v>
      </c>
      <c r="I32" s="39"/>
      <c r="J32" s="13"/>
      <c r="K32" s="10"/>
      <c r="L32" s="5"/>
      <c r="S32" s="10"/>
      <c r="T32" s="9"/>
      <c r="U32" s="5"/>
      <c r="V32" s="5"/>
      <c r="W32" s="5"/>
      <c r="X32" s="5"/>
      <c r="Y32" s="5"/>
      <c r="Z32" s="5"/>
      <c r="AA32" s="5"/>
      <c r="AB32" s="5"/>
      <c r="AC32" s="5"/>
    </row>
    <row r="33" spans="2:29">
      <c r="B33" s="17"/>
      <c r="C33" s="22"/>
      <c r="D33" s="22"/>
      <c r="E33" s="39"/>
      <c r="F33" s="22"/>
      <c r="G33" s="39"/>
      <c r="H33" s="22"/>
      <c r="I33" s="39"/>
      <c r="J33" s="13"/>
      <c r="K33" s="10"/>
      <c r="L33" s="5"/>
      <c r="S33" s="10"/>
      <c r="T33" s="9"/>
      <c r="U33" s="5"/>
      <c r="V33" s="5"/>
      <c r="W33" s="5"/>
      <c r="X33" s="5"/>
      <c r="Y33" s="5"/>
      <c r="Z33" s="5"/>
      <c r="AA33" s="5"/>
      <c r="AB33" s="5"/>
      <c r="AC33" s="5"/>
    </row>
    <row r="34" spans="2:29">
      <c r="B34" s="17"/>
      <c r="C34" s="22"/>
      <c r="D34" s="22"/>
      <c r="E34" s="39"/>
      <c r="F34" s="22"/>
      <c r="G34" s="39"/>
      <c r="H34" s="22"/>
      <c r="I34" s="39"/>
      <c r="J34" s="13"/>
      <c r="K34" s="10"/>
      <c r="L34" s="5"/>
      <c r="S34" s="10"/>
      <c r="T34" s="9"/>
      <c r="U34" s="5"/>
      <c r="V34" s="5"/>
      <c r="W34" s="5"/>
      <c r="X34" s="5"/>
      <c r="Y34" s="5"/>
      <c r="Z34" s="5"/>
      <c r="AA34" s="5"/>
      <c r="AB34" s="5"/>
      <c r="AC34" s="5"/>
    </row>
    <row r="35" spans="2:29" ht="15">
      <c r="B35" s="18" t="s">
        <v>22</v>
      </c>
      <c r="C35" s="18"/>
      <c r="D35" s="18"/>
      <c r="E35" s="39"/>
      <c r="F35" s="22"/>
      <c r="G35" s="39"/>
      <c r="H35" s="22"/>
      <c r="I35" s="39"/>
      <c r="J35" s="13"/>
      <c r="K35" s="10"/>
      <c r="L35" s="5"/>
      <c r="S35" s="10"/>
      <c r="T35" s="9"/>
      <c r="U35" s="5"/>
      <c r="V35" s="5"/>
      <c r="W35" s="5"/>
      <c r="X35" s="5"/>
      <c r="Y35" s="5"/>
      <c r="Z35" s="5"/>
      <c r="AA35" s="5"/>
      <c r="AB35" s="5"/>
      <c r="AC35" s="5"/>
    </row>
    <row r="36" spans="2:29" ht="15">
      <c r="B36" s="18" t="s">
        <v>24</v>
      </c>
      <c r="C36" s="18"/>
      <c r="D36" s="31">
        <v>0.31419999999999998</v>
      </c>
      <c r="E36" s="39"/>
      <c r="F36" s="22"/>
      <c r="G36" s="39"/>
      <c r="H36" s="22"/>
      <c r="I36" s="39"/>
      <c r="J36" s="13"/>
      <c r="K36" s="10"/>
      <c r="L36" s="5"/>
      <c r="S36" s="10"/>
      <c r="T36" s="9"/>
      <c r="U36" s="5"/>
      <c r="V36" s="5"/>
      <c r="W36" s="5"/>
      <c r="X36" s="5"/>
      <c r="Y36" s="5"/>
      <c r="Z36" s="5"/>
      <c r="AA36" s="5"/>
      <c r="AB36" s="5"/>
      <c r="AC36" s="5"/>
    </row>
    <row r="37" spans="2:29" ht="15">
      <c r="B37" s="18" t="s">
        <v>23</v>
      </c>
      <c r="C37" s="18"/>
      <c r="D37" s="31">
        <v>0.1021</v>
      </c>
      <c r="E37" s="39"/>
      <c r="F37" s="22"/>
      <c r="G37" s="39"/>
      <c r="H37" s="22"/>
      <c r="I37" s="39"/>
      <c r="J37" s="13"/>
      <c r="K37" s="10"/>
      <c r="L37" s="5"/>
      <c r="S37" s="10"/>
      <c r="T37" s="9"/>
      <c r="U37" s="5"/>
      <c r="V37" s="5"/>
      <c r="W37" s="5"/>
      <c r="X37" s="5"/>
      <c r="Y37" s="5"/>
      <c r="Z37" s="5"/>
      <c r="AA37" s="5"/>
      <c r="AB37" s="5"/>
      <c r="AC37" s="5"/>
    </row>
    <row r="38" spans="2:29" ht="15">
      <c r="B38" s="47" t="s">
        <v>36</v>
      </c>
      <c r="C38" s="18"/>
      <c r="D38" s="31"/>
      <c r="E38" s="39"/>
      <c r="F38" s="22"/>
      <c r="G38" s="39"/>
      <c r="H38" s="22"/>
      <c r="I38" s="39"/>
      <c r="J38" s="13"/>
      <c r="K38" s="10"/>
      <c r="L38" s="5"/>
      <c r="S38" s="10"/>
      <c r="T38" s="9"/>
      <c r="U38" s="5"/>
      <c r="V38" s="5"/>
      <c r="W38" s="5"/>
      <c r="X38" s="5"/>
      <c r="Y38" s="5"/>
      <c r="Z38" s="5"/>
      <c r="AA38" s="5"/>
      <c r="AB38" s="5"/>
      <c r="AC38" s="5"/>
    </row>
    <row r="39" spans="2:29" ht="15">
      <c r="B39" s="47" t="s">
        <v>37</v>
      </c>
      <c r="C39" s="18"/>
      <c r="D39" s="31"/>
      <c r="E39" s="39"/>
      <c r="F39" s="22"/>
      <c r="G39" s="39"/>
      <c r="H39" s="22"/>
      <c r="I39" s="39"/>
      <c r="J39" s="13"/>
      <c r="K39" s="10"/>
      <c r="L39" s="5"/>
      <c r="S39" s="10"/>
      <c r="T39" s="9"/>
      <c r="U39" s="5"/>
      <c r="V39" s="5"/>
      <c r="W39" s="5"/>
      <c r="X39" s="5"/>
      <c r="Y39" s="5"/>
      <c r="Z39" s="5"/>
      <c r="AA39" s="5"/>
      <c r="AB39" s="5"/>
      <c r="AC39" s="5"/>
    </row>
    <row r="40" spans="2:29" ht="15">
      <c r="B40" s="18" t="s">
        <v>33</v>
      </c>
      <c r="C40" s="18"/>
      <c r="D40" s="31">
        <v>0.1021</v>
      </c>
      <c r="E40" s="39"/>
      <c r="F40" s="22"/>
      <c r="G40" s="39"/>
      <c r="H40" s="22"/>
      <c r="I40" s="39"/>
      <c r="J40" s="13"/>
      <c r="K40" s="10"/>
      <c r="L40" s="5"/>
      <c r="S40" s="10"/>
      <c r="T40" s="9"/>
      <c r="U40" s="5"/>
      <c r="V40" s="5"/>
      <c r="W40" s="5"/>
      <c r="X40" s="5"/>
      <c r="Y40" s="5"/>
      <c r="Z40" s="5"/>
      <c r="AA40" s="5"/>
      <c r="AB40" s="5"/>
      <c r="AC40" s="5"/>
    </row>
    <row r="41" spans="2:29" ht="15">
      <c r="B41" s="18" t="s">
        <v>34</v>
      </c>
      <c r="C41" s="18"/>
      <c r="D41" s="32">
        <v>0</v>
      </c>
      <c r="E41" s="39"/>
      <c r="F41" s="22"/>
      <c r="G41" s="39"/>
      <c r="H41" s="22"/>
      <c r="I41" s="39"/>
      <c r="J41" s="13"/>
      <c r="K41" s="10"/>
      <c r="L41" s="5"/>
      <c r="S41" s="10"/>
      <c r="T41" s="9"/>
      <c r="U41" s="5"/>
      <c r="V41" s="5"/>
      <c r="W41" s="5"/>
      <c r="X41" s="5"/>
      <c r="Y41" s="5"/>
      <c r="Z41" s="5"/>
      <c r="AA41" s="5"/>
      <c r="AB41" s="5"/>
      <c r="AC41" s="5"/>
    </row>
    <row r="42" spans="2:29" ht="15">
      <c r="B42" s="18"/>
      <c r="C42" s="26"/>
      <c r="D42" s="26"/>
      <c r="E42" s="38"/>
      <c r="F42" s="26"/>
      <c r="G42" s="38"/>
      <c r="H42" s="26"/>
      <c r="I42" s="38"/>
      <c r="J42" s="12"/>
      <c r="K42" s="14"/>
      <c r="L42" s="5"/>
      <c r="S42" s="5"/>
      <c r="T42" s="10"/>
      <c r="U42" s="5"/>
      <c r="V42" s="5"/>
      <c r="W42" s="5"/>
      <c r="X42" s="5"/>
      <c r="Y42" s="5"/>
      <c r="Z42" s="5"/>
      <c r="AA42" s="5"/>
      <c r="AB42" s="5"/>
      <c r="AC42" s="5"/>
    </row>
    <row r="43" spans="2:29" ht="45">
      <c r="B43" s="33" t="s">
        <v>38</v>
      </c>
      <c r="C43" s="26"/>
      <c r="D43" s="26"/>
      <c r="E43" s="38"/>
      <c r="F43" s="26"/>
      <c r="G43" s="38"/>
      <c r="H43" s="26"/>
      <c r="I43" s="38"/>
      <c r="J43" s="12"/>
      <c r="K43" s="14"/>
      <c r="L43" s="5"/>
      <c r="S43" s="5"/>
      <c r="T43" s="10"/>
      <c r="U43" s="5"/>
      <c r="V43" s="5"/>
      <c r="W43" s="5"/>
      <c r="X43" s="5"/>
      <c r="Y43" s="5"/>
      <c r="Z43" s="5"/>
      <c r="AA43" s="5"/>
      <c r="AB43" s="5"/>
      <c r="AC43" s="5"/>
    </row>
    <row r="44" spans="2:29" ht="15">
      <c r="B44" s="18"/>
      <c r="C44" s="26"/>
      <c r="D44" s="26"/>
      <c r="E44" s="38"/>
      <c r="F44" s="26"/>
      <c r="G44" s="38"/>
      <c r="H44" s="26"/>
      <c r="I44" s="38"/>
      <c r="J44" s="12"/>
      <c r="K44" s="14"/>
      <c r="L44" s="5"/>
      <c r="S44" s="5"/>
      <c r="T44" s="10"/>
      <c r="U44" s="5"/>
      <c r="V44" s="5"/>
      <c r="W44" s="5"/>
      <c r="X44" s="5"/>
      <c r="Y44" s="5"/>
      <c r="Z44" s="5"/>
      <c r="AA44" s="5"/>
      <c r="AB44" s="5"/>
      <c r="AC44" s="5"/>
    </row>
    <row r="45" spans="2:29" ht="15">
      <c r="B45" s="18"/>
      <c r="C45" s="26"/>
      <c r="D45" s="26"/>
      <c r="E45" s="38"/>
      <c r="F45" s="26"/>
      <c r="G45" s="38"/>
      <c r="H45" s="26"/>
      <c r="I45" s="38"/>
      <c r="J45" s="12"/>
      <c r="K45" s="14"/>
      <c r="L45" s="5"/>
      <c r="S45" s="5"/>
      <c r="T45" s="10"/>
      <c r="U45" s="5"/>
      <c r="V45" s="5"/>
      <c r="W45" s="5"/>
      <c r="X45" s="5"/>
      <c r="Y45" s="5"/>
      <c r="Z45" s="5"/>
      <c r="AA45" s="5"/>
      <c r="AB45" s="5"/>
      <c r="AC45" s="5"/>
    </row>
    <row r="46" spans="2:29" ht="15">
      <c r="B46" s="18"/>
      <c r="C46" s="26"/>
      <c r="D46" s="26"/>
      <c r="E46" s="38"/>
      <c r="F46" s="26"/>
      <c r="G46" s="38"/>
      <c r="H46" s="26"/>
      <c r="I46" s="38"/>
      <c r="J46" s="12"/>
      <c r="K46" s="14"/>
      <c r="L46" s="5"/>
      <c r="S46" s="5"/>
      <c r="T46" s="10"/>
      <c r="U46" s="5"/>
      <c r="V46" s="5"/>
      <c r="W46" s="5"/>
      <c r="X46" s="5"/>
      <c r="Y46" s="5"/>
      <c r="Z46" s="5"/>
      <c r="AA46" s="5"/>
      <c r="AB46" s="5"/>
      <c r="AC46" s="5"/>
    </row>
    <row r="47" spans="2:29" ht="15">
      <c r="B47" s="18"/>
      <c r="C47" s="26"/>
      <c r="D47" s="26"/>
      <c r="E47" s="38"/>
      <c r="F47" s="26"/>
      <c r="G47" s="38"/>
      <c r="H47" s="26"/>
      <c r="I47" s="38"/>
      <c r="J47" s="12"/>
      <c r="K47" s="14"/>
      <c r="L47" s="5"/>
      <c r="S47" s="5"/>
      <c r="T47" s="10"/>
      <c r="U47" s="5"/>
      <c r="V47" s="5"/>
      <c r="W47" s="5"/>
      <c r="X47" s="5"/>
      <c r="Y47" s="5"/>
      <c r="Z47" s="5"/>
      <c r="AA47" s="5"/>
      <c r="AB47" s="5"/>
      <c r="AC47" s="5"/>
    </row>
    <row r="48" spans="2:29" ht="15">
      <c r="C48" s="1"/>
      <c r="D48" s="1"/>
      <c r="E48" s="40"/>
      <c r="F48" s="1"/>
      <c r="G48" s="40"/>
      <c r="I48" s="38"/>
      <c r="J48" s="12"/>
      <c r="K48" s="14"/>
      <c r="L48" s="5"/>
      <c r="S48" s="5"/>
      <c r="T48" s="10"/>
      <c r="U48" s="5"/>
      <c r="V48" s="5"/>
      <c r="W48" s="5"/>
      <c r="X48" s="5"/>
      <c r="Y48" s="5"/>
      <c r="Z48" s="5"/>
      <c r="AA48" s="5"/>
      <c r="AB48" s="5"/>
      <c r="AC48" s="5"/>
    </row>
    <row r="49" spans="2:29" ht="15">
      <c r="B49" s="17"/>
      <c r="C49" s="25"/>
      <c r="D49" s="25" t="s">
        <v>2</v>
      </c>
      <c r="E49" s="36"/>
      <c r="F49" s="25" t="s">
        <v>2</v>
      </c>
      <c r="G49" s="36"/>
      <c r="H49" s="25" t="s">
        <v>2</v>
      </c>
      <c r="I49" s="38"/>
      <c r="J49" s="12"/>
      <c r="K49" s="14"/>
      <c r="L49" s="5"/>
      <c r="S49" s="5"/>
      <c r="T49" s="10"/>
      <c r="U49" s="5"/>
      <c r="V49" s="5"/>
      <c r="W49" s="5"/>
      <c r="X49" s="5"/>
      <c r="Y49" s="5"/>
      <c r="Z49" s="5"/>
      <c r="AA49" s="5"/>
      <c r="AB49" s="5"/>
      <c r="AC49" s="5"/>
    </row>
    <row r="50" spans="2:29" ht="109.5">
      <c r="B50" s="29" t="s">
        <v>6</v>
      </c>
      <c r="C50" s="27"/>
      <c r="D50" s="27" t="s">
        <v>21</v>
      </c>
      <c r="E50" s="37"/>
      <c r="F50" s="27" t="s">
        <v>30</v>
      </c>
      <c r="G50" s="37"/>
      <c r="H50" s="27" t="s">
        <v>29</v>
      </c>
      <c r="I50" s="38"/>
      <c r="J50" s="12"/>
      <c r="K50" s="14"/>
      <c r="L50" s="5"/>
      <c r="S50" s="5"/>
      <c r="T50" s="10"/>
      <c r="U50" s="5"/>
      <c r="V50" s="5"/>
      <c r="W50" s="5"/>
      <c r="X50" s="5"/>
      <c r="Y50" s="5"/>
      <c r="Z50" s="5"/>
      <c r="AA50" s="5"/>
      <c r="AB50" s="5"/>
      <c r="AC50" s="5"/>
    </row>
    <row r="51" spans="2:29" ht="15">
      <c r="C51" s="1"/>
      <c r="D51" s="1"/>
      <c r="E51" s="40"/>
      <c r="F51" s="1"/>
      <c r="G51" s="40"/>
      <c r="I51" s="38"/>
      <c r="J51" s="12"/>
      <c r="K51" s="5"/>
      <c r="L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2:29" ht="15">
      <c r="B52" s="17" t="s">
        <v>45</v>
      </c>
      <c r="C52" s="26"/>
      <c r="D52" s="26"/>
      <c r="E52" s="38"/>
      <c r="F52" s="26"/>
      <c r="G52" s="38"/>
      <c r="H52" s="22"/>
      <c r="I52" s="38"/>
      <c r="J52" s="13"/>
      <c r="K52" s="15"/>
      <c r="L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2:29" ht="15">
      <c r="B53" s="17"/>
      <c r="C53" s="26"/>
      <c r="D53" s="26"/>
      <c r="E53" s="38"/>
      <c r="F53" s="22"/>
      <c r="G53" s="39"/>
      <c r="H53" s="26"/>
      <c r="I53" s="38"/>
      <c r="J53" s="13"/>
      <c r="K53" s="15"/>
      <c r="L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2:29">
      <c r="B54" s="17" t="s">
        <v>0</v>
      </c>
      <c r="C54" s="22"/>
      <c r="D54" s="22">
        <v>31.42</v>
      </c>
      <c r="E54" s="39" t="s">
        <v>35</v>
      </c>
      <c r="F54" s="22">
        <v>10.210000000000001</v>
      </c>
      <c r="G54" s="39" t="s">
        <v>35</v>
      </c>
      <c r="H54" s="22">
        <v>10.210000000000001</v>
      </c>
      <c r="I54" s="39" t="s">
        <v>35</v>
      </c>
      <c r="J54" s="5"/>
      <c r="K54" s="9"/>
      <c r="L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2:29" ht="15">
      <c r="B55" s="18" t="s">
        <v>27</v>
      </c>
      <c r="C55" s="22"/>
      <c r="D55" s="22"/>
      <c r="E55" s="39"/>
      <c r="F55" s="22"/>
      <c r="G55" s="39"/>
      <c r="H55" s="22"/>
      <c r="I55" s="39"/>
      <c r="J55" s="5"/>
      <c r="K55" s="9"/>
      <c r="L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2:29" ht="15">
      <c r="B56" s="18" t="s">
        <v>41</v>
      </c>
      <c r="C56" s="22"/>
      <c r="D56" s="22"/>
      <c r="E56" s="39"/>
      <c r="F56" s="22"/>
      <c r="G56" s="39"/>
      <c r="H56" s="22"/>
      <c r="I56" s="39"/>
      <c r="J56" s="5"/>
      <c r="K56" s="9"/>
      <c r="L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2:29">
      <c r="B57" s="17"/>
      <c r="C57" s="22"/>
      <c r="D57" s="22"/>
      <c r="E57" s="39"/>
      <c r="F57" s="22"/>
      <c r="G57" s="39"/>
      <c r="I57" s="39"/>
      <c r="J57" s="5"/>
      <c r="K57" s="9"/>
      <c r="L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2:29" ht="15">
      <c r="B58" s="17" t="s">
        <v>10</v>
      </c>
      <c r="C58" s="26"/>
      <c r="D58" s="26"/>
      <c r="E58" s="38"/>
      <c r="F58" s="26"/>
      <c r="G58" s="38"/>
      <c r="I58" s="38"/>
      <c r="J58" s="5"/>
      <c r="K58" s="7"/>
      <c r="L58" s="5"/>
      <c r="S58" s="6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2:29" ht="15">
      <c r="B59" s="18" t="s">
        <v>11</v>
      </c>
      <c r="C59" s="26"/>
      <c r="D59" s="48">
        <v>0</v>
      </c>
      <c r="E59" s="49"/>
      <c r="F59" s="48">
        <v>0</v>
      </c>
      <c r="G59" s="49"/>
      <c r="H59" s="48">
        <v>0</v>
      </c>
      <c r="I59" s="38"/>
      <c r="J59" s="10"/>
      <c r="K59" s="9"/>
      <c r="L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2:29" ht="15">
      <c r="B60" s="18" t="s">
        <v>12</v>
      </c>
      <c r="C60" s="26"/>
      <c r="D60" s="48">
        <v>0.01</v>
      </c>
      <c r="E60" s="49"/>
      <c r="F60" s="48">
        <v>0.01</v>
      </c>
      <c r="G60" s="49"/>
      <c r="H60" s="48">
        <v>0.01</v>
      </c>
      <c r="I60" s="38"/>
      <c r="J60" s="5"/>
      <c r="K60" s="10"/>
      <c r="L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2:29" ht="15">
      <c r="B61" s="18" t="s">
        <v>42</v>
      </c>
      <c r="C61" s="26"/>
      <c r="D61" s="48">
        <v>1.7000000000000001E-2</v>
      </c>
      <c r="E61" s="49"/>
      <c r="F61" s="48">
        <v>1.7000000000000001E-2</v>
      </c>
      <c r="G61" s="49"/>
      <c r="H61" s="48">
        <v>1.7000000000000001E-2</v>
      </c>
      <c r="I61" s="38"/>
      <c r="S61" s="5"/>
      <c r="T61" s="7"/>
      <c r="U61" s="5"/>
      <c r="V61" s="5"/>
      <c r="W61" s="5"/>
      <c r="X61" s="5"/>
      <c r="Y61" s="5"/>
      <c r="Z61" s="5"/>
      <c r="AA61" s="5"/>
      <c r="AB61" s="5"/>
      <c r="AC61" s="5"/>
    </row>
    <row r="62" spans="2:29" ht="15">
      <c r="B62" s="18" t="s">
        <v>26</v>
      </c>
      <c r="C62" s="26"/>
      <c r="D62" s="48">
        <v>0</v>
      </c>
      <c r="E62" s="49"/>
      <c r="F62" s="48">
        <v>0</v>
      </c>
      <c r="G62" s="49"/>
      <c r="H62" s="48">
        <v>0</v>
      </c>
      <c r="I62" s="38"/>
      <c r="S62" s="5"/>
      <c r="T62" s="9"/>
      <c r="U62" s="5"/>
      <c r="V62" s="5"/>
      <c r="W62" s="5"/>
      <c r="X62" s="5"/>
      <c r="Y62" s="5"/>
      <c r="Z62" s="5"/>
      <c r="AA62" s="5"/>
      <c r="AB62" s="5"/>
      <c r="AC62" s="5"/>
    </row>
    <row r="63" spans="2:29">
      <c r="B63" s="17" t="s">
        <v>18</v>
      </c>
      <c r="C63" s="22"/>
      <c r="D63" s="50">
        <f>SUM(D59:D62)</f>
        <v>2.7000000000000003E-2</v>
      </c>
      <c r="E63" s="51"/>
      <c r="F63" s="50">
        <f t="shared" ref="F63" si="2">SUM(F59:F62)</f>
        <v>2.7000000000000003E-2</v>
      </c>
      <c r="G63" s="51"/>
      <c r="H63" s="50">
        <f>SUM(H59:H62)</f>
        <v>2.7000000000000003E-2</v>
      </c>
      <c r="I63" s="39"/>
      <c r="S63" s="5"/>
      <c r="T63" s="7"/>
      <c r="U63" s="5"/>
      <c r="V63" s="5"/>
      <c r="W63" s="5"/>
      <c r="X63" s="5"/>
      <c r="Y63" s="5"/>
      <c r="Z63" s="5"/>
      <c r="AA63" s="5"/>
      <c r="AB63" s="5"/>
      <c r="AC63" s="5"/>
    </row>
    <row r="64" spans="2:29" ht="15">
      <c r="B64" s="18"/>
      <c r="C64" s="26"/>
      <c r="D64" s="48"/>
      <c r="E64" s="49"/>
      <c r="F64" s="48"/>
      <c r="G64" s="49"/>
      <c r="H64" s="52"/>
      <c r="I64" s="38"/>
      <c r="S64" s="10"/>
      <c r="T64" s="9"/>
      <c r="U64" s="5"/>
      <c r="V64" s="5"/>
      <c r="W64" s="5"/>
      <c r="X64" s="5"/>
      <c r="Y64" s="5"/>
      <c r="Z64" s="5"/>
      <c r="AA64" s="5"/>
      <c r="AB64" s="5"/>
      <c r="AC64" s="5"/>
    </row>
    <row r="65" spans="2:29" ht="15">
      <c r="B65" s="17" t="s">
        <v>13</v>
      </c>
      <c r="C65" s="26"/>
      <c r="D65" s="26"/>
      <c r="E65" s="38"/>
      <c r="F65" s="26"/>
      <c r="G65" s="38"/>
      <c r="I65" s="38"/>
      <c r="S65" s="5"/>
      <c r="T65" s="16"/>
      <c r="U65" s="5"/>
      <c r="V65" s="5"/>
      <c r="W65" s="5"/>
      <c r="X65" s="5"/>
      <c r="Y65" s="5"/>
      <c r="Z65" s="5"/>
      <c r="AA65" s="5"/>
      <c r="AB65" s="5"/>
      <c r="AC65" s="5"/>
    </row>
    <row r="66" spans="2:29" ht="15">
      <c r="B66" s="18" t="s">
        <v>14</v>
      </c>
      <c r="C66" s="26"/>
      <c r="D66" s="26">
        <v>4.5</v>
      </c>
      <c r="E66" s="38"/>
      <c r="F66" s="26">
        <v>4.5</v>
      </c>
      <c r="G66" s="38"/>
      <c r="H66" s="26">
        <v>0</v>
      </c>
      <c r="I66" s="38"/>
      <c r="J66" s="12"/>
    </row>
    <row r="67" spans="2:29" ht="15">
      <c r="B67" s="18" t="s">
        <v>43</v>
      </c>
      <c r="C67" s="26"/>
      <c r="D67" s="26">
        <v>0.4</v>
      </c>
      <c r="E67" s="38"/>
      <c r="F67" s="26">
        <v>0.4</v>
      </c>
      <c r="G67" s="38"/>
      <c r="H67" s="26">
        <v>0.4</v>
      </c>
      <c r="I67" s="38"/>
      <c r="J67" s="12"/>
    </row>
    <row r="68" spans="2:29" ht="15">
      <c r="B68" s="18" t="s">
        <v>17</v>
      </c>
      <c r="C68" s="26"/>
      <c r="D68" s="26">
        <v>0</v>
      </c>
      <c r="E68" s="38"/>
      <c r="F68" s="26">
        <v>0</v>
      </c>
      <c r="G68" s="38"/>
      <c r="H68" s="26">
        <v>0</v>
      </c>
      <c r="I68" s="38"/>
      <c r="J68" s="12"/>
    </row>
    <row r="69" spans="2:29" ht="15">
      <c r="B69" s="18" t="s">
        <v>1</v>
      </c>
      <c r="C69" s="26"/>
      <c r="D69" s="26">
        <f>((D66+D67+D68)*0.2426)</f>
        <v>1.1887400000000001</v>
      </c>
      <c r="E69" s="38"/>
      <c r="F69" s="26">
        <f>((F66+F67+F68)*0.2426)</f>
        <v>1.1887400000000001</v>
      </c>
      <c r="G69" s="38"/>
      <c r="H69" s="26">
        <f>((H66+H67+H68)*0.2426)</f>
        <v>9.7040000000000015E-2</v>
      </c>
      <c r="I69" s="38"/>
      <c r="J69" s="13"/>
    </row>
    <row r="70" spans="2:29">
      <c r="B70" s="17" t="s">
        <v>15</v>
      </c>
      <c r="C70" s="22"/>
      <c r="D70" s="22">
        <f>SUM(D66:D69)</f>
        <v>6.0887400000000005</v>
      </c>
      <c r="E70" s="39"/>
      <c r="F70" s="22">
        <f t="shared" ref="F70" si="3">SUM(F66:F69)</f>
        <v>6.0887400000000005</v>
      </c>
      <c r="G70" s="39"/>
      <c r="H70" s="22">
        <f t="shared" ref="H70" si="4">SUM(H66:H69)</f>
        <v>0.49704000000000004</v>
      </c>
      <c r="I70" s="39"/>
    </row>
    <row r="71" spans="2:29" ht="15">
      <c r="B71" s="18"/>
      <c r="C71" s="26"/>
      <c r="D71" s="26"/>
      <c r="E71" s="38"/>
      <c r="F71" s="26"/>
      <c r="G71" s="38"/>
      <c r="H71" s="26"/>
      <c r="I71" s="38"/>
    </row>
    <row r="72" spans="2:29" ht="30">
      <c r="B72" s="33" t="s">
        <v>48</v>
      </c>
      <c r="C72" s="19"/>
      <c r="D72" s="19">
        <v>0</v>
      </c>
      <c r="E72" s="41"/>
      <c r="F72" s="26"/>
      <c r="G72" s="38"/>
      <c r="H72" s="26"/>
      <c r="I72" s="38"/>
      <c r="J72" s="12"/>
    </row>
    <row r="73" spans="2:29" ht="15">
      <c r="B73" s="18" t="s">
        <v>5</v>
      </c>
      <c r="C73" s="26"/>
      <c r="D73" s="26">
        <v>0.4</v>
      </c>
      <c r="E73" s="38"/>
      <c r="F73" s="26"/>
      <c r="G73" s="38"/>
      <c r="H73" s="22"/>
      <c r="I73" s="38"/>
      <c r="J73" s="12"/>
    </row>
    <row r="74" spans="2:29" ht="15">
      <c r="B74" s="18" t="s">
        <v>17</v>
      </c>
      <c r="C74" s="26"/>
      <c r="D74" s="26">
        <v>0</v>
      </c>
      <c r="E74" s="38"/>
      <c r="F74" s="26"/>
      <c r="G74" s="38"/>
      <c r="H74" s="24"/>
      <c r="I74" s="38"/>
      <c r="J74" s="12"/>
    </row>
    <row r="75" spans="2:29" ht="15">
      <c r="B75" s="18" t="s">
        <v>1</v>
      </c>
      <c r="C75" s="19"/>
      <c r="D75" s="19">
        <f>((D72+D74+D73)*0.2426)</f>
        <v>9.7040000000000015E-2</v>
      </c>
      <c r="E75" s="41"/>
      <c r="F75" s="26"/>
      <c r="G75" s="38"/>
      <c r="I75" s="38"/>
      <c r="J75" s="12"/>
    </row>
    <row r="76" spans="2:29">
      <c r="B76" s="17" t="s">
        <v>15</v>
      </c>
      <c r="C76" s="28"/>
      <c r="D76" s="28">
        <f>SUM(D72:D75)</f>
        <v>0.49704000000000004</v>
      </c>
      <c r="E76" s="42"/>
      <c r="F76" s="22"/>
      <c r="G76" s="39"/>
      <c r="I76" s="39"/>
      <c r="J76" s="12"/>
    </row>
    <row r="78" spans="2:29">
      <c r="B78" s="17" t="s">
        <v>57</v>
      </c>
      <c r="C78" s="22"/>
      <c r="D78" s="53">
        <f>D54+D63+D70+D76</f>
        <v>38.032780000000002</v>
      </c>
      <c r="E78" s="51"/>
      <c r="F78" s="50">
        <f>F54+F63+F70</f>
        <v>16.32574</v>
      </c>
      <c r="G78" s="51"/>
      <c r="H78" s="50">
        <f>H54+H63+H76</f>
        <v>10.237</v>
      </c>
      <c r="I78" s="39"/>
    </row>
    <row r="79" spans="2:29">
      <c r="B79" s="17"/>
      <c r="C79" s="22"/>
      <c r="D79" s="20"/>
      <c r="E79" s="39"/>
      <c r="F79" s="22"/>
      <c r="G79" s="39"/>
      <c r="H79" s="22"/>
      <c r="I79" s="39"/>
    </row>
    <row r="80" spans="2:29">
      <c r="F80" s="1"/>
      <c r="G80" s="40"/>
    </row>
    <row r="81" spans="2:7" ht="15">
      <c r="B81" s="18" t="s">
        <v>22</v>
      </c>
      <c r="C81" s="18"/>
      <c r="D81" s="18"/>
      <c r="F81" s="1"/>
      <c r="G81" s="40"/>
    </row>
    <row r="82" spans="2:7" ht="15">
      <c r="B82" s="18" t="s">
        <v>24</v>
      </c>
      <c r="C82" s="18"/>
      <c r="D82" s="31">
        <v>0.31419999999999998</v>
      </c>
      <c r="F82" s="1"/>
      <c r="G82" s="40"/>
    </row>
    <row r="83" spans="2:7" ht="15">
      <c r="B83" s="18" t="s">
        <v>23</v>
      </c>
      <c r="C83" s="18"/>
      <c r="D83" s="31">
        <v>0.1021</v>
      </c>
      <c r="F83" s="1"/>
      <c r="G83" s="40"/>
    </row>
    <row r="84" spans="2:7" ht="15">
      <c r="B84" s="47" t="s">
        <v>36</v>
      </c>
      <c r="C84" s="18"/>
      <c r="D84" s="31"/>
      <c r="F84" s="1"/>
      <c r="G84" s="40"/>
    </row>
    <row r="85" spans="2:7" ht="15">
      <c r="B85" s="47" t="s">
        <v>37</v>
      </c>
      <c r="C85" s="18"/>
      <c r="D85" s="31"/>
      <c r="F85" s="1"/>
      <c r="G85" s="40"/>
    </row>
    <row r="86" spans="2:7" ht="15">
      <c r="B86" s="18" t="s">
        <v>33</v>
      </c>
      <c r="C86" s="18"/>
      <c r="D86" s="31">
        <v>0.1021</v>
      </c>
      <c r="F86" s="1"/>
      <c r="G86" s="40"/>
    </row>
    <row r="87" spans="2:7" ht="15">
      <c r="B87" s="18" t="s">
        <v>34</v>
      </c>
      <c r="C87" s="18"/>
      <c r="D87" s="32">
        <v>0</v>
      </c>
      <c r="F87" s="1"/>
      <c r="G87" s="40"/>
    </row>
    <row r="88" spans="2:7" ht="15">
      <c r="B88" s="18"/>
      <c r="C88" s="18"/>
      <c r="D88" s="32"/>
      <c r="F88" s="1"/>
      <c r="G88" s="40"/>
    </row>
    <row r="89" spans="2:7" ht="45">
      <c r="B89" s="33" t="s">
        <v>38</v>
      </c>
      <c r="F89" s="1"/>
      <c r="G89" s="40"/>
    </row>
    <row r="90" spans="2:7" ht="15">
      <c r="B90" s="33"/>
      <c r="F90" s="1"/>
      <c r="G90" s="40"/>
    </row>
    <row r="91" spans="2:7" ht="15">
      <c r="B91" s="33" t="s">
        <v>49</v>
      </c>
      <c r="F91" s="1"/>
      <c r="G91" s="40"/>
    </row>
    <row r="92" spans="2:7" ht="15">
      <c r="B92" s="33" t="s">
        <v>50</v>
      </c>
      <c r="F92" s="1"/>
      <c r="G92" s="40"/>
    </row>
    <row r="93" spans="2:7" ht="15">
      <c r="B93" s="33" t="s">
        <v>51</v>
      </c>
      <c r="F93" s="1"/>
      <c r="G93" s="40"/>
    </row>
    <row r="94" spans="2:7">
      <c r="B94" s="1" t="s">
        <v>25</v>
      </c>
    </row>
    <row r="95" spans="2:7" ht="15">
      <c r="D95" s="25" t="s">
        <v>8</v>
      </c>
      <c r="F95" s="25" t="s">
        <v>8</v>
      </c>
    </row>
    <row r="96" spans="2:7" ht="66" customHeight="1">
      <c r="B96" s="30" t="s">
        <v>7</v>
      </c>
      <c r="D96" s="27" t="s">
        <v>9</v>
      </c>
      <c r="F96" s="27" t="s">
        <v>39</v>
      </c>
    </row>
    <row r="97" spans="2:7" ht="30.95" customHeight="1">
      <c r="B97" s="30"/>
      <c r="D97" s="27"/>
    </row>
    <row r="98" spans="2:7" ht="15">
      <c r="B98" s="17" t="s">
        <v>46</v>
      </c>
      <c r="D98" s="26"/>
    </row>
    <row r="99" spans="2:7" ht="15">
      <c r="D99" s="26"/>
    </row>
    <row r="100" spans="2:7">
      <c r="B100" s="17" t="s">
        <v>0</v>
      </c>
      <c r="D100" s="22">
        <v>31.42</v>
      </c>
      <c r="E100" s="35" t="s">
        <v>35</v>
      </c>
      <c r="F100" s="22">
        <v>10.210000000000001</v>
      </c>
      <c r="G100" s="39" t="s">
        <v>35</v>
      </c>
    </row>
    <row r="101" spans="2:7" ht="15">
      <c r="B101" s="18" t="s">
        <v>27</v>
      </c>
      <c r="D101" s="22"/>
      <c r="F101" s="22"/>
      <c r="G101" s="39"/>
    </row>
    <row r="102" spans="2:7" ht="15">
      <c r="B102" s="18" t="s">
        <v>41</v>
      </c>
      <c r="D102" s="22"/>
      <c r="F102" s="22"/>
      <c r="G102" s="39"/>
    </row>
    <row r="103" spans="2:7">
      <c r="B103" s="17"/>
      <c r="D103" s="22"/>
      <c r="F103" s="22"/>
      <c r="G103" s="39"/>
    </row>
    <row r="104" spans="2:7" ht="15">
      <c r="B104" s="17" t="s">
        <v>16</v>
      </c>
      <c r="D104" s="26"/>
    </row>
    <row r="105" spans="2:7" ht="15">
      <c r="B105" s="18" t="s">
        <v>11</v>
      </c>
      <c r="D105" s="48">
        <v>0</v>
      </c>
      <c r="E105" s="54"/>
      <c r="F105" s="48">
        <v>0</v>
      </c>
    </row>
    <row r="106" spans="2:7" ht="15">
      <c r="B106" s="18" t="s">
        <v>12</v>
      </c>
      <c r="D106" s="48">
        <v>0.01</v>
      </c>
      <c r="E106" s="54"/>
      <c r="F106" s="48">
        <v>0.01</v>
      </c>
    </row>
    <row r="107" spans="2:7" ht="15">
      <c r="B107" s="18" t="s">
        <v>42</v>
      </c>
      <c r="D107" s="48">
        <v>1.7000000000000001E-2</v>
      </c>
      <c r="E107" s="54"/>
      <c r="F107" s="48">
        <v>1.7000000000000001E-2</v>
      </c>
    </row>
    <row r="108" spans="2:7" ht="15">
      <c r="B108" s="18" t="s">
        <v>26</v>
      </c>
      <c r="D108" s="48">
        <v>0</v>
      </c>
      <c r="E108" s="54"/>
      <c r="F108" s="48">
        <v>0</v>
      </c>
    </row>
    <row r="109" spans="2:7">
      <c r="B109" s="17" t="s">
        <v>18</v>
      </c>
      <c r="D109" s="50">
        <f>SUM(D105:D108)</f>
        <v>2.7000000000000003E-2</v>
      </c>
      <c r="E109" s="54"/>
      <c r="F109" s="50">
        <f>SUM(F105:F108)</f>
        <v>2.7000000000000003E-2</v>
      </c>
    </row>
    <row r="110" spans="2:7">
      <c r="B110" s="21"/>
      <c r="D110" s="22"/>
    </row>
    <row r="111" spans="2:7" ht="15">
      <c r="D111" s="26"/>
    </row>
    <row r="112" spans="2:7" ht="15">
      <c r="B112" s="17" t="s">
        <v>13</v>
      </c>
      <c r="D112" s="26"/>
    </row>
    <row r="113" spans="2:7">
      <c r="B113" s="17" t="s">
        <v>52</v>
      </c>
      <c r="D113" s="1"/>
    </row>
    <row r="114" spans="2:7" ht="15">
      <c r="B114" s="18" t="s">
        <v>14</v>
      </c>
      <c r="D114" s="26">
        <v>4.5</v>
      </c>
      <c r="F114" s="26">
        <v>4.5</v>
      </c>
    </row>
    <row r="115" spans="2:7" ht="15">
      <c r="B115" s="18" t="s">
        <v>44</v>
      </c>
      <c r="D115" s="26">
        <v>0.4</v>
      </c>
      <c r="F115" s="26">
        <v>0.4</v>
      </c>
    </row>
    <row r="116" spans="2:7" ht="15">
      <c r="B116" s="18" t="s">
        <v>17</v>
      </c>
      <c r="D116" s="26">
        <v>0</v>
      </c>
      <c r="F116" s="26">
        <v>0</v>
      </c>
    </row>
    <row r="117" spans="2:7" ht="15">
      <c r="B117" s="18" t="s">
        <v>1</v>
      </c>
      <c r="D117" s="26">
        <f>((D114+D115+D116)*0.2426)</f>
        <v>1.1887400000000001</v>
      </c>
      <c r="F117" s="26">
        <f>((F114+F115+F116)*0.2426)</f>
        <v>1.1887400000000001</v>
      </c>
    </row>
    <row r="118" spans="2:7">
      <c r="B118" s="17" t="s">
        <v>15</v>
      </c>
      <c r="D118" s="22">
        <f>SUM(D114:D117)</f>
        <v>6.0887400000000005</v>
      </c>
      <c r="F118" s="22">
        <f>SUM(F114:F117)</f>
        <v>6.0887400000000005</v>
      </c>
    </row>
    <row r="119" spans="2:7" ht="15">
      <c r="B119" s="18"/>
      <c r="D119" s="22"/>
    </row>
    <row r="120" spans="2:7">
      <c r="B120" s="17" t="s">
        <v>58</v>
      </c>
      <c r="D120" s="50">
        <f>SUM(D118+D109+D100)</f>
        <v>37.535740000000004</v>
      </c>
      <c r="E120" s="54"/>
      <c r="F120" s="50">
        <f>SUM(F118+F109+F100)</f>
        <v>16.325740000000003</v>
      </c>
    </row>
    <row r="121" spans="2:7" ht="15">
      <c r="B121" s="18"/>
      <c r="D121" s="26"/>
    </row>
    <row r="122" spans="2:7" ht="15">
      <c r="B122" s="18"/>
      <c r="D122" s="26"/>
    </row>
    <row r="123" spans="2:7" ht="15">
      <c r="B123" s="18"/>
      <c r="D123" s="26"/>
    </row>
    <row r="124" spans="2:7" ht="15">
      <c r="B124" s="17" t="s">
        <v>45</v>
      </c>
      <c r="D124" s="26"/>
    </row>
    <row r="125" spans="2:7" ht="15">
      <c r="B125" s="18"/>
      <c r="D125" s="26"/>
    </row>
    <row r="126" spans="2:7">
      <c r="B126" s="17" t="s">
        <v>0</v>
      </c>
      <c r="D126" s="22">
        <v>31.42</v>
      </c>
      <c r="E126" s="35" t="s">
        <v>35</v>
      </c>
      <c r="F126" s="22">
        <v>10.210000000000001</v>
      </c>
      <c r="G126" s="39" t="s">
        <v>35</v>
      </c>
    </row>
    <row r="127" spans="2:7">
      <c r="B127" s="17"/>
      <c r="D127" s="22"/>
      <c r="F127" s="22"/>
      <c r="G127" s="39"/>
    </row>
    <row r="128" spans="2:7" ht="15">
      <c r="B128" s="17" t="s">
        <v>16</v>
      </c>
      <c r="D128" s="26"/>
    </row>
    <row r="129" spans="1:6" ht="15">
      <c r="B129" s="18" t="s">
        <v>11</v>
      </c>
      <c r="D129" s="48">
        <v>0</v>
      </c>
      <c r="E129" s="54"/>
      <c r="F129" s="48">
        <v>0</v>
      </c>
    </row>
    <row r="130" spans="1:6" ht="15">
      <c r="B130" s="18" t="s">
        <v>12</v>
      </c>
      <c r="D130" s="48">
        <v>0.01</v>
      </c>
      <c r="E130" s="54"/>
      <c r="F130" s="48">
        <v>0.01</v>
      </c>
    </row>
    <row r="131" spans="1:6" ht="15">
      <c r="B131" s="18" t="s">
        <v>42</v>
      </c>
      <c r="D131" s="48">
        <v>1.7000000000000001E-2</v>
      </c>
      <c r="E131" s="54"/>
      <c r="F131" s="48">
        <v>1.7000000000000001E-2</v>
      </c>
    </row>
    <row r="132" spans="1:6" ht="15">
      <c r="B132" s="18" t="s">
        <v>26</v>
      </c>
      <c r="D132" s="48">
        <v>0</v>
      </c>
      <c r="E132" s="54"/>
      <c r="F132" s="48">
        <v>0</v>
      </c>
    </row>
    <row r="133" spans="1:6">
      <c r="B133" s="17" t="s">
        <v>18</v>
      </c>
      <c r="D133" s="50">
        <f>SUM(D129:D132)</f>
        <v>2.7000000000000003E-2</v>
      </c>
      <c r="E133" s="54"/>
      <c r="F133" s="50">
        <f>SUM(F129:F132)</f>
        <v>2.7000000000000003E-2</v>
      </c>
    </row>
    <row r="136" spans="1:6" ht="15">
      <c r="B136" s="17" t="s">
        <v>13</v>
      </c>
      <c r="D136" s="26"/>
    </row>
    <row r="137" spans="1:6" ht="15">
      <c r="B137" s="17" t="s">
        <v>53</v>
      </c>
      <c r="D137" s="26"/>
    </row>
    <row r="138" spans="1:6" ht="15">
      <c r="B138" s="18" t="s">
        <v>14</v>
      </c>
      <c r="D138" s="26">
        <v>30</v>
      </c>
      <c r="F138" s="26">
        <v>30</v>
      </c>
    </row>
    <row r="139" spans="1:6" ht="15">
      <c r="B139" s="18" t="s">
        <v>43</v>
      </c>
      <c r="D139" s="26">
        <v>0.4</v>
      </c>
      <c r="F139" s="26">
        <v>0.4</v>
      </c>
    </row>
    <row r="140" spans="1:6" ht="15">
      <c r="B140" s="18" t="s">
        <v>17</v>
      </c>
      <c r="D140" s="26">
        <v>0</v>
      </c>
      <c r="F140" s="26">
        <v>0</v>
      </c>
    </row>
    <row r="141" spans="1:6" ht="15">
      <c r="B141" s="18" t="s">
        <v>1</v>
      </c>
      <c r="D141" s="26">
        <f>((D138+D139+D140)*0.2426)</f>
        <v>7.3750400000000003</v>
      </c>
      <c r="F141" s="26">
        <f>((F138+F139+F140)*0.2426)</f>
        <v>7.3750400000000003</v>
      </c>
    </row>
    <row r="142" spans="1:6">
      <c r="B142" s="17" t="s">
        <v>19</v>
      </c>
      <c r="D142" s="22">
        <f>SUM(D137:D141)</f>
        <v>37.775039999999997</v>
      </c>
      <c r="F142" s="22">
        <f>SUM(F137:F141)</f>
        <v>37.775039999999997</v>
      </c>
    </row>
    <row r="144" spans="1:6" ht="15">
      <c r="A144" s="18"/>
      <c r="B144" s="17" t="s">
        <v>57</v>
      </c>
      <c r="D144" s="50">
        <f>D126+D133+D142</f>
        <v>69.222039999999993</v>
      </c>
      <c r="E144" s="54"/>
      <c r="F144" s="50">
        <f>F126+F133+F142</f>
        <v>48.012039999999999</v>
      </c>
    </row>
    <row r="145" spans="1:9" ht="15">
      <c r="A145" s="18"/>
      <c r="B145" s="18"/>
    </row>
    <row r="146" spans="1:9">
      <c r="A146" s="17" t="s">
        <v>4</v>
      </c>
      <c r="B146" s="17" t="s">
        <v>3</v>
      </c>
    </row>
    <row r="147" spans="1:9" ht="15">
      <c r="A147" s="18"/>
      <c r="B147" s="17" t="s">
        <v>54</v>
      </c>
    </row>
    <row r="149" spans="1:9" s="18" customFormat="1" ht="15">
      <c r="E149" s="43"/>
      <c r="G149" s="43"/>
      <c r="I149" s="43"/>
    </row>
    <row r="150" spans="1:9" s="18" customFormat="1" ht="15">
      <c r="B150" s="18" t="s">
        <v>22</v>
      </c>
      <c r="E150" s="43"/>
      <c r="G150" s="43"/>
      <c r="I150" s="43"/>
    </row>
    <row r="151" spans="1:9" s="18" customFormat="1" ht="15">
      <c r="B151" s="18" t="s">
        <v>24</v>
      </c>
      <c r="D151" s="31">
        <v>0.31419999999999998</v>
      </c>
      <c r="E151" s="43"/>
      <c r="G151" s="43"/>
      <c r="I151" s="43"/>
    </row>
    <row r="152" spans="1:9" s="18" customFormat="1" ht="15">
      <c r="B152" s="18" t="s">
        <v>23</v>
      </c>
      <c r="D152" s="31">
        <v>0.1021</v>
      </c>
      <c r="E152" s="43"/>
      <c r="G152" s="43"/>
      <c r="I152" s="43"/>
    </row>
    <row r="153" spans="1:9" s="18" customFormat="1" ht="15">
      <c r="B153" s="47" t="s">
        <v>36</v>
      </c>
      <c r="D153" s="31"/>
      <c r="E153" s="43"/>
      <c r="G153" s="43"/>
      <c r="I153" s="43"/>
    </row>
    <row r="154" spans="1:9" s="18" customFormat="1" ht="15">
      <c r="B154" s="47" t="s">
        <v>37</v>
      </c>
      <c r="D154" s="31"/>
      <c r="E154" s="43"/>
      <c r="G154" s="43"/>
      <c r="I154" s="43"/>
    </row>
    <row r="155" spans="1:9" s="18" customFormat="1" ht="15">
      <c r="B155" s="18" t="s">
        <v>33</v>
      </c>
      <c r="D155" s="31">
        <v>0.1021</v>
      </c>
      <c r="E155" s="43"/>
      <c r="G155" s="43"/>
      <c r="I155" s="43"/>
    </row>
    <row r="156" spans="1:9" s="18" customFormat="1" ht="15">
      <c r="B156" s="18" t="s">
        <v>34</v>
      </c>
      <c r="D156" s="32">
        <v>0</v>
      </c>
      <c r="E156" s="43"/>
      <c r="G156" s="43"/>
      <c r="I156" s="43"/>
    </row>
    <row r="157" spans="1:9" ht="15" customHeight="1"/>
    <row r="158" spans="1:9" ht="52.5" customHeight="1">
      <c r="B158" s="33" t="s">
        <v>40</v>
      </c>
    </row>
  </sheetData>
  <phoneticPr fontId="13" type="noConversion"/>
  <pageMargins left="0.31496062992125984" right="0.23622047244094491" top="0.74803149606299213" bottom="0.74803149606299213" header="0.31496062992125984" footer="0.31496062992125984"/>
  <pageSetup paperSize="9" scale="87" orientation="portrait" r:id="rId1"/>
  <headerFooter>
    <oddHeader>&amp;C&amp;D</oddHeader>
  </headerFooter>
  <rowBreaks count="2" manualBreakCount="2">
    <brk id="47" max="8" man="1"/>
    <brk id="93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2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2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Blad2</vt:lpstr>
      <vt:lpstr>Blad3</vt:lpstr>
      <vt:lpstr>Blad4</vt:lpstr>
      <vt:lpstr>Blad2!Utskriftsområde</vt:lpstr>
    </vt:vector>
  </TitlesOfParts>
  <Company>Församlingsförbundet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Brandsjö</dc:creator>
  <cp:lastModifiedBy>Elena Delenklint</cp:lastModifiedBy>
  <cp:lastPrinted>2021-01-11T08:54:59Z</cp:lastPrinted>
  <dcterms:created xsi:type="dcterms:W3CDTF">2009-06-12T11:03:19Z</dcterms:created>
  <dcterms:modified xsi:type="dcterms:W3CDTF">2022-01-25T13:33:53Z</dcterms:modified>
</cp:coreProperties>
</file>