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knet.ad.svenskakyrkan.se\dfs01\HomeFolders\Nationell_Users\helkallh\Mina Dokument\Arbetsgivarenheten\PO-pålägg\PO-pålägg 2020\"/>
    </mc:Choice>
  </mc:AlternateContent>
  <bookViews>
    <workbookView xWindow="0" yWindow="0" windowWidth="19005" windowHeight="7425"/>
  </bookViews>
  <sheets>
    <sheet name="Blad2" sheetId="2" r:id="rId1"/>
    <sheet name="Blad3" sheetId="3" r:id="rId2"/>
    <sheet name="Blad4" sheetId="4" r:id="rId3"/>
  </sheets>
  <definedNames>
    <definedName name="_xlnm.Print_Area" localSheetId="0">Blad2!$A$1:$F$107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2" l="1"/>
  <c r="D101" i="2"/>
  <c r="D102" i="2"/>
  <c r="D104" i="2"/>
  <c r="D78" i="2"/>
  <c r="D79" i="2"/>
  <c r="D70" i="2"/>
  <c r="D81" i="2"/>
  <c r="F38" i="2"/>
  <c r="F44" i="2"/>
  <c r="F45" i="2"/>
  <c r="F53" i="2"/>
  <c r="D50" i="2"/>
  <c r="D44" i="2"/>
  <c r="D22" i="2"/>
  <c r="D23" i="2"/>
  <c r="D15" i="2"/>
  <c r="D25" i="2"/>
  <c r="F22" i="2"/>
  <c r="F23" i="2"/>
  <c r="F15" i="2"/>
  <c r="F25" i="2"/>
  <c r="D51" i="2"/>
  <c r="D38" i="2"/>
  <c r="D45" i="2"/>
  <c r="D53" i="2"/>
</calcChain>
</file>

<file path=xl/sharedStrings.xml><?xml version="1.0" encoding="utf-8"?>
<sst xmlns="http://schemas.openxmlformats.org/spreadsheetml/2006/main" count="79" uniqueCount="38">
  <si>
    <t>Lagstadgade sociala avgifter</t>
  </si>
  <si>
    <t>Särskild löneskatt (24,26 %)</t>
  </si>
  <si>
    <t xml:space="preserve">KAP-KL </t>
  </si>
  <si>
    <t xml:space="preserve">För anställda som hör till TPA18 bör beräkningen ske separat för lönedelar under och över </t>
  </si>
  <si>
    <t>7,5 inkomstbasbelopp och kostnaden sedan summeras.</t>
  </si>
  <si>
    <t>OBS!</t>
  </si>
  <si>
    <t>Riskförsäkringpremie inkl kapningspremie</t>
  </si>
  <si>
    <r>
      <t xml:space="preserve">Premie för </t>
    </r>
    <r>
      <rPr>
        <b/>
        <sz val="11"/>
        <rFont val="Times New Roman"/>
        <family val="1"/>
      </rPr>
      <t>förmånsbestämd</t>
    </r>
    <r>
      <rPr>
        <sz val="11"/>
        <rFont val="Times New Roman"/>
        <family val="1"/>
      </rPr>
      <t xml:space="preserve"> ålderspension</t>
    </r>
  </si>
  <si>
    <t>KAP-KL</t>
  </si>
  <si>
    <t>TPA 18</t>
  </si>
  <si>
    <t xml:space="preserve">TPA 18            </t>
  </si>
  <si>
    <t xml:space="preserve"> Gäller för anställd född 1959 eller senare</t>
  </si>
  <si>
    <t>Personalkostnadspålägg (PO) 2020</t>
  </si>
  <si>
    <t>Avtalsenliga  avgifter</t>
  </si>
  <si>
    <t>AGS-KL (Avtalsgruppsjukförsäkring hos AFA)</t>
  </si>
  <si>
    <t>TFA-KL (Trygghetsförsäkring vid arbetsskada hos AFA)</t>
  </si>
  <si>
    <t>TGL-KL (Tjänstegruppliv hos KPA)</t>
  </si>
  <si>
    <t>Kyrkans trygghetsråd</t>
  </si>
  <si>
    <t>Avtalsenliga pensionspremier och avgifter</t>
  </si>
  <si>
    <r>
      <t>Avgift för</t>
    </r>
    <r>
      <rPr>
        <b/>
        <sz val="11"/>
        <rFont val="Times New Roman"/>
        <family val="1"/>
      </rPr>
      <t xml:space="preserve"> premiebaserad</t>
    </r>
    <r>
      <rPr>
        <sz val="11"/>
        <rFont val="Times New Roman"/>
        <family val="1"/>
      </rPr>
      <t xml:space="preserve"> ålderspension</t>
    </r>
  </si>
  <si>
    <t>Avgiftsbefrielseförsäkring (hos AFA)</t>
  </si>
  <si>
    <t>Riskförsäkringspremie (hos Kyrkans pensionskassa)</t>
  </si>
  <si>
    <t>UNDER "INKOMSTTAKET" 7,5 IBB</t>
  </si>
  <si>
    <t>ÖVER "INKOMSTTAKET" 7,5 IBB</t>
  </si>
  <si>
    <t>Summa pensionspremier och avgifter inkl. löneskatt</t>
  </si>
  <si>
    <t xml:space="preserve">UNDER "INKOMSTTAK" 7,5 IBB </t>
  </si>
  <si>
    <t>Avtalsenliga avgifter</t>
  </si>
  <si>
    <t>(Obs, endast på lönedelar under 7,5ibb)</t>
  </si>
  <si>
    <t>(Obs, endast på lönedelar över 7,5ibb)</t>
  </si>
  <si>
    <t>Riskförsäkringpremie (hos Kyrkans pensionskassa)</t>
  </si>
  <si>
    <r>
      <t xml:space="preserve">Totalt PO-pålägg </t>
    </r>
    <r>
      <rPr>
        <b/>
        <u/>
        <sz val="11"/>
        <rFont val="Times New Roman"/>
      </rPr>
      <t>under</t>
    </r>
    <r>
      <rPr>
        <b/>
        <sz val="11"/>
        <rFont val="Times New Roman"/>
        <family val="1"/>
      </rPr>
      <t xml:space="preserve"> inkomsttaket</t>
    </r>
  </si>
  <si>
    <r>
      <t xml:space="preserve">Totalt PO-pålägg </t>
    </r>
    <r>
      <rPr>
        <b/>
        <u/>
        <sz val="11"/>
        <rFont val="Times New Roman"/>
      </rPr>
      <t>över</t>
    </r>
    <r>
      <rPr>
        <b/>
        <sz val="11"/>
        <rFont val="Times New Roman"/>
        <family val="1"/>
      </rPr>
      <t xml:space="preserve"> "inkomsttaket"</t>
    </r>
  </si>
  <si>
    <r>
      <t xml:space="preserve">Totalt PO-pålägg </t>
    </r>
    <r>
      <rPr>
        <b/>
        <u/>
        <sz val="11"/>
        <rFont val="Times New Roman"/>
      </rPr>
      <t>under</t>
    </r>
    <r>
      <rPr>
        <b/>
        <sz val="11"/>
        <rFont val="Times New Roman"/>
        <family val="1"/>
      </rPr>
      <t xml:space="preserve"> "inkomsttaket"</t>
    </r>
  </si>
  <si>
    <t>Premiebefrielseförsäkring (hos AFA)</t>
  </si>
  <si>
    <t xml:space="preserve"> Gäller för anställda från 62år (födda 1958) till 65 år </t>
  </si>
  <si>
    <t xml:space="preserve"> Gäller för anställda från 65 år till 68 år</t>
  </si>
  <si>
    <t>Summa avtalsenliga avgifter</t>
  </si>
  <si>
    <t>Summa pensionspremier och avgifter inkl.löneskatt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</si>
</sst>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0.00000"/>
    <numFmt numFmtId="165" formatCode="_-* #,##0\ _k_r_-;\-* #,##0\ _k_r_-;_-* &quot;-&quot;??\ _k_r_-;_-@_-"/>
    <numFmt numFmtId="166" formatCode="0.0"/>
  </numFmts>
  <fonts count="18">
    <font>
      <sz val="11"/>
      <color theme="1"/>
      <name val="Frutiger 47LightCn"/>
      <family val="2"/>
    </font>
    <font>
      <sz val="11"/>
      <name val="Arial"/>
      <family val="2"/>
    </font>
    <font>
      <sz val="11"/>
      <color theme="1"/>
      <name val="Frutiger 47LightCn"/>
      <family val="2"/>
    </font>
    <font>
      <b/>
      <sz val="20"/>
      <name val="Arial"/>
      <family val="2"/>
    </font>
    <font>
      <b/>
      <sz val="11"/>
      <name val="Arial Unicode MS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Frutiger 47LightCn"/>
      <family val="2"/>
    </font>
    <font>
      <u/>
      <sz val="11"/>
      <color theme="10"/>
      <name val="Frutiger 47LightCn"/>
      <family val="2"/>
    </font>
    <font>
      <u/>
      <sz val="11"/>
      <color theme="11"/>
      <name val="Frutiger 47LightCn"/>
      <family val="2"/>
    </font>
    <font>
      <b/>
      <u/>
      <sz val="1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3" fontId="1" fillId="0" borderId="0" xfId="0" applyNumberFormat="1" applyFont="1" applyFill="1" applyBorder="1"/>
    <xf numFmtId="2" fontId="1" fillId="0" borderId="0" xfId="0" applyNumberFormat="1" applyFont="1" applyFill="1"/>
    <xf numFmtId="4" fontId="1" fillId="0" borderId="0" xfId="0" applyNumberFormat="1" applyFont="1" applyFill="1" applyBorder="1"/>
    <xf numFmtId="2" fontId="1" fillId="0" borderId="0" xfId="0" applyNumberFormat="1" applyFont="1" applyFill="1" applyBorder="1"/>
    <xf numFmtId="1" fontId="1" fillId="0" borderId="0" xfId="0" applyNumberFormat="1" applyFont="1" applyFill="1"/>
    <xf numFmtId="165" fontId="1" fillId="0" borderId="0" xfId="1" applyNumberFormat="1" applyFont="1" applyFill="1" applyBorder="1"/>
    <xf numFmtId="43" fontId="1" fillId="0" borderId="0" xfId="0" applyNumberFormat="1" applyFont="1" applyFill="1" applyBorder="1"/>
    <xf numFmtId="166" fontId="1" fillId="0" borderId="0" xfId="0" applyNumberFormat="1" applyFont="1" applyFill="1" applyBorder="1"/>
    <xf numFmtId="3" fontId="6" fillId="0" borderId="0" xfId="0" applyNumberFormat="1" applyFont="1" applyFill="1" applyBorder="1"/>
    <xf numFmtId="164" fontId="1" fillId="0" borderId="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2" fontId="8" fillId="0" borderId="0" xfId="0" applyNumberFormat="1" applyFont="1" applyFill="1"/>
    <xf numFmtId="2" fontId="8" fillId="0" borderId="0" xfId="0" quotePrefix="1" applyNumberFormat="1" applyFont="1" applyFill="1" applyAlignment="1">
      <alignment horizontal="right"/>
    </xf>
    <xf numFmtId="2" fontId="7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 wrapText="1"/>
    </xf>
    <xf numFmtId="2" fontId="11" fillId="0" borderId="0" xfId="0" applyNumberFormat="1" applyFont="1" applyFill="1" applyAlignment="1">
      <alignment horizontal="right"/>
    </xf>
    <xf numFmtId="2" fontId="7" fillId="0" borderId="0" xfId="0" quotePrefix="1" applyNumberFormat="1" applyFont="1" applyFill="1" applyAlignment="1">
      <alignment horizontal="right"/>
    </xf>
    <xf numFmtId="0" fontId="12" fillId="0" borderId="0" xfId="0" applyFont="1" applyFill="1"/>
    <xf numFmtId="0" fontId="13" fillId="0" borderId="0" xfId="0" applyFont="1" applyFill="1"/>
  </cellXfs>
  <cellStyles count="3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abSelected="1" topLeftCell="B85" workbookViewId="0">
      <selection activeCell="G110" sqref="G110"/>
    </sheetView>
  </sheetViews>
  <sheetFormatPr defaultColWidth="9.125" defaultRowHeight="14.25"/>
  <cols>
    <col min="1" max="1" width="5.625" style="1" customWidth="1"/>
    <col min="2" max="2" width="42" style="1" customWidth="1"/>
    <col min="3" max="3" width="1.875" style="27" customWidth="1"/>
    <col min="4" max="4" width="9.25" style="27" customWidth="1"/>
    <col min="5" max="5" width="1.875" style="27" customWidth="1"/>
    <col min="6" max="6" width="10.75" style="27" customWidth="1"/>
    <col min="7" max="7" width="10.75" style="1" customWidth="1"/>
    <col min="8" max="8" width="3.125" style="1" customWidth="1"/>
    <col min="9" max="9" width="15" style="1" customWidth="1"/>
    <col min="10" max="10" width="9.125" style="1"/>
    <col min="11" max="11" width="11.875" style="1" customWidth="1"/>
    <col min="12" max="12" width="11.25" style="1" bestFit="1" customWidth="1"/>
    <col min="13" max="17" width="9.125" style="1"/>
    <col min="18" max="18" width="18" style="1" customWidth="1"/>
    <col min="19" max="16384" width="9.125" style="1"/>
  </cols>
  <sheetData>
    <row r="1" spans="2:28" ht="26.25">
      <c r="B1" s="2" t="s">
        <v>12</v>
      </c>
      <c r="C1" s="26"/>
      <c r="D1" s="26"/>
      <c r="E1" s="26"/>
      <c r="F1" s="26"/>
      <c r="G1" s="3"/>
      <c r="H1" s="3"/>
    </row>
    <row r="2" spans="2:28">
      <c r="B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5">
      <c r="B3" s="17"/>
      <c r="C3" s="28"/>
      <c r="D3" s="28" t="s">
        <v>2</v>
      </c>
      <c r="E3" s="28"/>
      <c r="F3" s="28" t="s">
        <v>2</v>
      </c>
      <c r="G3" s="28"/>
      <c r="H3" s="24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73.5">
      <c r="B4" s="33" t="s">
        <v>8</v>
      </c>
      <c r="C4" s="30"/>
      <c r="D4" s="30" t="s">
        <v>34</v>
      </c>
      <c r="E4" s="30"/>
      <c r="F4" s="30" t="s">
        <v>35</v>
      </c>
      <c r="G4" s="30"/>
      <c r="H4" s="24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8.75">
      <c r="B5" s="33"/>
      <c r="C5" s="30"/>
      <c r="D5" s="30"/>
      <c r="E5" s="30"/>
      <c r="F5" s="30"/>
      <c r="G5" s="30"/>
      <c r="H5" s="24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5">
      <c r="B6" s="17" t="s">
        <v>22</v>
      </c>
      <c r="C6" s="29"/>
      <c r="D6" s="29"/>
      <c r="E6" s="29"/>
      <c r="G6" s="29"/>
      <c r="H6" s="18"/>
      <c r="R6" s="6"/>
      <c r="S6" s="5"/>
      <c r="T6" s="5"/>
      <c r="U6" s="6"/>
      <c r="V6" s="5"/>
      <c r="W6" s="5"/>
      <c r="X6" s="5"/>
      <c r="Y6" s="5"/>
      <c r="Z6" s="5"/>
      <c r="AA6" s="5"/>
      <c r="AB6" s="5"/>
    </row>
    <row r="7" spans="2:28" ht="15">
      <c r="B7" s="17"/>
      <c r="C7" s="29"/>
      <c r="D7" s="29"/>
      <c r="E7" s="29"/>
      <c r="G7" s="29"/>
      <c r="H7" s="18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>
      <c r="B8" s="17" t="s">
        <v>0</v>
      </c>
      <c r="C8" s="25"/>
      <c r="D8" s="25">
        <v>31.42</v>
      </c>
      <c r="E8" s="25"/>
      <c r="F8" s="25">
        <v>10.210000000000001</v>
      </c>
      <c r="G8" s="25"/>
      <c r="H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>
      <c r="B9" s="17"/>
      <c r="C9" s="25"/>
      <c r="D9" s="25"/>
      <c r="E9" s="25"/>
      <c r="F9" s="25"/>
      <c r="G9" s="25"/>
      <c r="H9" s="23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15">
      <c r="B10" s="17" t="s">
        <v>13</v>
      </c>
      <c r="C10" s="29"/>
      <c r="D10" s="29"/>
      <c r="E10" s="29"/>
      <c r="F10" s="29"/>
      <c r="G10" s="29"/>
      <c r="H10" s="18"/>
      <c r="R10" s="5"/>
      <c r="S10" s="7"/>
      <c r="T10" s="5"/>
      <c r="U10" s="5"/>
      <c r="V10" s="7"/>
      <c r="W10" s="5"/>
      <c r="X10" s="5"/>
      <c r="Y10" s="5"/>
      <c r="Z10" s="5"/>
      <c r="AA10" s="5"/>
      <c r="AB10" s="5"/>
    </row>
    <row r="11" spans="2:28" ht="15">
      <c r="B11" s="18" t="s">
        <v>14</v>
      </c>
      <c r="C11" s="29"/>
      <c r="D11" s="29">
        <v>0</v>
      </c>
      <c r="E11" s="29"/>
      <c r="F11" s="29">
        <v>0</v>
      </c>
      <c r="G11" s="29"/>
      <c r="H11" s="19"/>
      <c r="R11" s="5"/>
      <c r="S11" s="9"/>
      <c r="T11" s="5"/>
      <c r="U11" s="5"/>
      <c r="V11" s="9"/>
      <c r="W11" s="5"/>
      <c r="X11" s="5"/>
      <c r="Y11" s="5"/>
      <c r="Z11" s="5"/>
      <c r="AA11" s="5"/>
      <c r="AB11" s="5"/>
    </row>
    <row r="12" spans="2:28" ht="15">
      <c r="B12" s="18" t="s">
        <v>15</v>
      </c>
      <c r="C12" s="29"/>
      <c r="D12" s="29">
        <v>0.01</v>
      </c>
      <c r="E12" s="29"/>
      <c r="F12" s="29">
        <v>0.01</v>
      </c>
      <c r="G12" s="29"/>
      <c r="H12" s="19"/>
      <c r="R12" s="5"/>
      <c r="S12" s="7"/>
      <c r="T12" s="5"/>
      <c r="U12" s="5"/>
      <c r="V12" s="7"/>
      <c r="W12" s="5"/>
      <c r="X12" s="5"/>
      <c r="Y12" s="5"/>
      <c r="Z12" s="5"/>
      <c r="AA12" s="5"/>
      <c r="AB12" s="5"/>
    </row>
    <row r="13" spans="2:28" ht="15">
      <c r="B13" s="18" t="s">
        <v>16</v>
      </c>
      <c r="C13" s="29"/>
      <c r="D13" s="29">
        <v>0.02</v>
      </c>
      <c r="E13" s="31"/>
      <c r="F13" s="29">
        <v>0</v>
      </c>
      <c r="G13" s="29"/>
      <c r="H13" s="19"/>
      <c r="R13" s="10"/>
      <c r="S13" s="7"/>
      <c r="T13" s="5"/>
      <c r="U13" s="10"/>
      <c r="V13" s="7"/>
      <c r="W13" s="5"/>
      <c r="X13" s="5"/>
      <c r="Y13" s="5"/>
      <c r="Z13" s="5"/>
      <c r="AA13" s="5"/>
      <c r="AB13" s="5"/>
    </row>
    <row r="14" spans="2:28" ht="15">
      <c r="B14" s="18" t="s">
        <v>17</v>
      </c>
      <c r="C14" s="29"/>
      <c r="D14" s="29">
        <v>0</v>
      </c>
      <c r="E14" s="29"/>
      <c r="F14" s="29">
        <v>0</v>
      </c>
      <c r="G14" s="29"/>
      <c r="H14" s="19"/>
      <c r="I14" s="6"/>
      <c r="J14" s="5"/>
      <c r="K14" s="5"/>
      <c r="M14" s="11"/>
      <c r="R14" s="5"/>
      <c r="S14" s="10"/>
      <c r="T14" s="5"/>
      <c r="U14" s="5"/>
      <c r="V14" s="10"/>
      <c r="W14" s="5"/>
      <c r="X14" s="5"/>
      <c r="Y14" s="5"/>
      <c r="Z14" s="5"/>
      <c r="AA14" s="5"/>
      <c r="AB14" s="5"/>
    </row>
    <row r="15" spans="2:28">
      <c r="B15" s="17" t="s">
        <v>36</v>
      </c>
      <c r="C15" s="25"/>
      <c r="D15" s="25">
        <f>SUM(D11:D14)</f>
        <v>0.03</v>
      </c>
      <c r="E15" s="25"/>
      <c r="F15" s="25">
        <f t="shared" ref="F15" si="0">SUM(F11:F14)</f>
        <v>0.01</v>
      </c>
      <c r="G15" s="25"/>
      <c r="H15" s="21"/>
      <c r="I15" s="5"/>
      <c r="J15" s="5"/>
      <c r="K15" s="10"/>
      <c r="L15" s="8"/>
      <c r="M15" s="8"/>
      <c r="N15" s="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>
      <c r="B16" s="22"/>
      <c r="C16" s="25"/>
      <c r="D16" s="25"/>
      <c r="E16" s="25"/>
      <c r="F16" s="25"/>
      <c r="G16" s="25"/>
      <c r="H16" s="21"/>
      <c r="I16" s="5"/>
      <c r="J16" s="5"/>
      <c r="K16" s="10"/>
      <c r="L16" s="8"/>
      <c r="M16" s="8"/>
      <c r="N16" s="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5">
      <c r="B17" s="18"/>
      <c r="C17" s="29"/>
      <c r="D17" s="29"/>
      <c r="E17" s="29"/>
      <c r="F17" s="29"/>
      <c r="G17" s="29"/>
      <c r="H17" s="19"/>
      <c r="I17" s="5"/>
      <c r="J17" s="5"/>
      <c r="K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5">
      <c r="B18" s="17" t="s">
        <v>18</v>
      </c>
      <c r="C18" s="29"/>
      <c r="D18" s="29"/>
      <c r="E18" s="29"/>
      <c r="F18" s="29"/>
      <c r="G18" s="29"/>
      <c r="H18" s="19"/>
      <c r="I18" s="5"/>
      <c r="J18" s="7"/>
      <c r="K18" s="5"/>
      <c r="R18" s="6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5">
      <c r="B19" s="18" t="s">
        <v>19</v>
      </c>
      <c r="C19" s="29"/>
      <c r="D19" s="29">
        <v>4.5</v>
      </c>
      <c r="E19" s="29"/>
      <c r="F19" s="29">
        <v>4.5</v>
      </c>
      <c r="G19" s="29"/>
      <c r="H19" s="19"/>
      <c r="I19" s="12"/>
      <c r="J19" s="9"/>
      <c r="K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5">
      <c r="B20" s="18" t="s">
        <v>21</v>
      </c>
      <c r="C20" s="29"/>
      <c r="D20" s="29">
        <v>0.4</v>
      </c>
      <c r="E20" s="29"/>
      <c r="F20" s="29">
        <v>0.4</v>
      </c>
      <c r="G20" s="29"/>
      <c r="H20" s="19"/>
      <c r="I20" s="12"/>
      <c r="J20" s="7"/>
      <c r="K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5">
      <c r="B21" s="18" t="s">
        <v>20</v>
      </c>
      <c r="C21" s="29"/>
      <c r="D21" s="29">
        <v>0</v>
      </c>
      <c r="E21" s="29"/>
      <c r="F21" s="29">
        <v>0</v>
      </c>
      <c r="G21" s="29"/>
      <c r="H21" s="19"/>
      <c r="I21" s="12"/>
      <c r="J21" s="7"/>
      <c r="K21" s="5"/>
      <c r="R21" s="5"/>
      <c r="S21" s="7"/>
      <c r="T21" s="5"/>
      <c r="U21" s="5"/>
      <c r="V21" s="5"/>
      <c r="W21" s="5"/>
      <c r="X21" s="5"/>
      <c r="Y21" s="5"/>
      <c r="Z21" s="5"/>
      <c r="AA21" s="5"/>
      <c r="AB21" s="5"/>
    </row>
    <row r="22" spans="2:28" ht="15">
      <c r="B22" s="18" t="s">
        <v>1</v>
      </c>
      <c r="C22" s="29"/>
      <c r="D22" s="29">
        <f>((D19+D20+D21)*0.2426)</f>
        <v>1.1887400000000001</v>
      </c>
      <c r="E22" s="29"/>
      <c r="F22" s="29">
        <f>((F19+F20+F21)*0.2426)</f>
        <v>1.1887400000000001</v>
      </c>
      <c r="G22" s="29"/>
      <c r="H22" s="19"/>
      <c r="I22" s="13"/>
      <c r="J22" s="10"/>
      <c r="K22" s="5"/>
      <c r="R22" s="5"/>
      <c r="S22" s="9"/>
      <c r="T22" s="5"/>
      <c r="U22" s="5"/>
      <c r="V22" s="5"/>
      <c r="W22" s="5"/>
      <c r="X22" s="5"/>
      <c r="Y22" s="5"/>
      <c r="Z22" s="5"/>
      <c r="AA22" s="5"/>
      <c r="AB22" s="5"/>
    </row>
    <row r="23" spans="2:28" ht="15">
      <c r="B23" s="17" t="s">
        <v>24</v>
      </c>
      <c r="C23" s="29"/>
      <c r="D23" s="25">
        <f>SUM(D19:D22)</f>
        <v>6.0887400000000005</v>
      </c>
      <c r="E23" s="25"/>
      <c r="F23" s="25">
        <f>SUM(F19:F22)</f>
        <v>6.0887400000000005</v>
      </c>
      <c r="G23" s="25"/>
      <c r="H23" s="19"/>
      <c r="I23" s="13"/>
      <c r="J23" s="5"/>
      <c r="K23" s="5"/>
      <c r="R23" s="5"/>
      <c r="S23" s="7"/>
      <c r="T23" s="5"/>
      <c r="U23" s="5"/>
      <c r="V23" s="5"/>
      <c r="W23" s="5"/>
      <c r="X23" s="5"/>
      <c r="Y23" s="5"/>
      <c r="Z23" s="5"/>
      <c r="AA23" s="5"/>
      <c r="AB23" s="5"/>
    </row>
    <row r="24" spans="2:28" ht="15">
      <c r="B24" s="17"/>
      <c r="C24" s="29"/>
      <c r="D24" s="25"/>
      <c r="E24" s="25"/>
      <c r="F24" s="25"/>
      <c r="G24" s="25"/>
      <c r="H24" s="19"/>
      <c r="I24" s="13"/>
      <c r="J24" s="5"/>
      <c r="K24" s="5"/>
      <c r="R24" s="5"/>
      <c r="S24" s="7"/>
      <c r="T24" s="5"/>
      <c r="U24" s="5"/>
      <c r="V24" s="5"/>
      <c r="W24" s="5"/>
      <c r="X24" s="5"/>
      <c r="Y24" s="5"/>
      <c r="Z24" s="5"/>
      <c r="AA24" s="5"/>
      <c r="AB24" s="5"/>
    </row>
    <row r="25" spans="2:28">
      <c r="B25" s="17" t="s">
        <v>30</v>
      </c>
      <c r="C25" s="25"/>
      <c r="D25" s="25">
        <f>SUM(D23+D15+D8)</f>
        <v>37.538740000000004</v>
      </c>
      <c r="E25" s="25"/>
      <c r="F25" s="25">
        <f>SUM(F23+F15+F8)</f>
        <v>16.30874</v>
      </c>
      <c r="G25" s="25"/>
      <c r="H25" s="21"/>
      <c r="I25" s="13"/>
      <c r="J25" s="10"/>
      <c r="K25" s="5"/>
      <c r="R25" s="10"/>
      <c r="S25" s="9"/>
      <c r="T25" s="5"/>
      <c r="U25" s="5"/>
      <c r="V25" s="5"/>
      <c r="W25" s="5"/>
      <c r="X25" s="5"/>
      <c r="Y25" s="5"/>
      <c r="Z25" s="5"/>
      <c r="AA25" s="5"/>
      <c r="AB25" s="5"/>
    </row>
    <row r="26" spans="2:28" ht="15">
      <c r="B26" s="18"/>
      <c r="C26" s="29"/>
      <c r="D26" s="29"/>
      <c r="E26" s="29"/>
      <c r="F26" s="29"/>
      <c r="G26" s="29"/>
      <c r="H26" s="19"/>
      <c r="I26" s="12"/>
      <c r="J26" s="14"/>
      <c r="K26" s="5"/>
      <c r="R26" s="5"/>
      <c r="S26" s="10"/>
      <c r="T26" s="5"/>
      <c r="U26" s="5"/>
      <c r="V26" s="5"/>
      <c r="W26" s="5"/>
      <c r="X26" s="5"/>
      <c r="Y26" s="5"/>
      <c r="Z26" s="5"/>
      <c r="AA26" s="5"/>
      <c r="AB26" s="5"/>
    </row>
    <row r="27" spans="2:28" ht="15">
      <c r="B27" s="18"/>
      <c r="C27" s="29"/>
      <c r="D27" s="29"/>
      <c r="E27" s="29"/>
      <c r="F27" s="29"/>
      <c r="G27" s="29"/>
      <c r="H27" s="19"/>
      <c r="I27" s="12"/>
      <c r="J27" s="14"/>
      <c r="K27" s="5"/>
      <c r="R27" s="5"/>
      <c r="S27" s="10"/>
      <c r="T27" s="5"/>
      <c r="U27" s="5"/>
      <c r="V27" s="5"/>
      <c r="W27" s="5"/>
      <c r="X27" s="5"/>
      <c r="Y27" s="5"/>
      <c r="Z27" s="5"/>
      <c r="AA27" s="5"/>
      <c r="AB27" s="5"/>
    </row>
    <row r="28" spans="2:28" ht="15">
      <c r="B28" s="18"/>
      <c r="C28" s="29"/>
      <c r="D28" s="29"/>
      <c r="E28" s="29"/>
      <c r="F28" s="29"/>
      <c r="G28" s="29"/>
      <c r="H28" s="19"/>
      <c r="I28" s="12"/>
      <c r="J28" s="5"/>
      <c r="K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5">
      <c r="B29" s="17" t="s">
        <v>23</v>
      </c>
      <c r="C29" s="29"/>
      <c r="D29" s="29"/>
      <c r="E29" s="29"/>
      <c r="F29" s="29"/>
      <c r="G29" s="29"/>
      <c r="H29" s="19"/>
      <c r="I29" s="13"/>
      <c r="J29" s="15"/>
      <c r="K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15">
      <c r="B30" s="17"/>
      <c r="C30" s="29"/>
      <c r="D30" s="29"/>
      <c r="E30" s="29"/>
      <c r="F30" s="25"/>
      <c r="G30" s="29"/>
      <c r="H30" s="19"/>
      <c r="I30" s="13"/>
      <c r="J30" s="15"/>
      <c r="K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>
      <c r="B31" s="17" t="s">
        <v>0</v>
      </c>
      <c r="C31" s="25"/>
      <c r="D31" s="25">
        <v>31.42</v>
      </c>
      <c r="E31" s="25"/>
      <c r="F31" s="25">
        <v>10.210000000000001</v>
      </c>
      <c r="G31" s="25"/>
      <c r="H31" s="21"/>
      <c r="I31" s="5"/>
      <c r="J31" s="9"/>
      <c r="K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>
      <c r="B32" s="17"/>
      <c r="C32" s="25"/>
      <c r="D32" s="25"/>
      <c r="E32" s="25"/>
      <c r="F32" s="25"/>
      <c r="G32" s="25"/>
      <c r="H32" s="21"/>
      <c r="I32" s="5"/>
      <c r="J32" s="9"/>
      <c r="K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5">
      <c r="B33" s="17" t="s">
        <v>13</v>
      </c>
      <c r="C33" s="29"/>
      <c r="D33" s="29"/>
      <c r="E33" s="29"/>
      <c r="F33" s="29"/>
      <c r="G33" s="29"/>
      <c r="H33" s="19"/>
      <c r="I33" s="5"/>
      <c r="J33" s="7"/>
      <c r="K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15">
      <c r="B34" s="18" t="s">
        <v>14</v>
      </c>
      <c r="C34" s="29"/>
      <c r="D34" s="29">
        <v>0</v>
      </c>
      <c r="E34" s="29"/>
      <c r="F34" s="29">
        <v>0</v>
      </c>
      <c r="G34" s="29"/>
      <c r="H34" s="19"/>
      <c r="I34" s="10"/>
      <c r="J34" s="9"/>
      <c r="K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15">
      <c r="B35" s="18" t="s">
        <v>15</v>
      </c>
      <c r="C35" s="29"/>
      <c r="D35" s="29">
        <v>0.01</v>
      </c>
      <c r="E35" s="29"/>
      <c r="F35" s="29">
        <v>0.01</v>
      </c>
      <c r="G35" s="29"/>
      <c r="H35" s="19"/>
      <c r="I35" s="5"/>
      <c r="J35" s="10"/>
      <c r="K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15">
      <c r="B36" s="18" t="s">
        <v>16</v>
      </c>
      <c r="C36" s="29"/>
      <c r="D36" s="29">
        <v>0.02</v>
      </c>
      <c r="E36" s="31"/>
      <c r="F36" s="29">
        <v>0</v>
      </c>
      <c r="G36" s="29"/>
      <c r="H36" s="19"/>
      <c r="R36" s="5"/>
      <c r="S36" s="7"/>
      <c r="T36" s="5"/>
      <c r="U36" s="5"/>
      <c r="V36" s="5"/>
      <c r="W36" s="5"/>
      <c r="X36" s="5"/>
      <c r="Y36" s="5"/>
      <c r="Z36" s="5"/>
      <c r="AA36" s="5"/>
      <c r="AB36" s="5"/>
    </row>
    <row r="37" spans="2:28" ht="15">
      <c r="B37" s="18" t="s">
        <v>17</v>
      </c>
      <c r="C37" s="29"/>
      <c r="D37" s="29">
        <v>0</v>
      </c>
      <c r="E37" s="29"/>
      <c r="F37" s="29">
        <v>0</v>
      </c>
      <c r="G37" s="29"/>
      <c r="H37" s="19"/>
      <c r="R37" s="5"/>
      <c r="S37" s="9"/>
      <c r="T37" s="5"/>
      <c r="U37" s="5"/>
      <c r="V37" s="5"/>
      <c r="W37" s="5"/>
      <c r="X37" s="5"/>
      <c r="Y37" s="5"/>
      <c r="Z37" s="5"/>
      <c r="AA37" s="5"/>
      <c r="AB37" s="5"/>
    </row>
    <row r="38" spans="2:28">
      <c r="B38" s="17" t="s">
        <v>36</v>
      </c>
      <c r="C38" s="25"/>
      <c r="D38" s="25">
        <f>SUM(D34:D37)</f>
        <v>0.03</v>
      </c>
      <c r="E38" s="25"/>
      <c r="F38" s="25">
        <f t="shared" ref="F38" si="1">SUM(F34:F37)</f>
        <v>0.01</v>
      </c>
      <c r="G38" s="25"/>
      <c r="H38" s="21"/>
      <c r="R38" s="5"/>
      <c r="S38" s="7"/>
      <c r="T38" s="5"/>
      <c r="U38" s="5"/>
      <c r="V38" s="5"/>
      <c r="W38" s="5"/>
      <c r="X38" s="5"/>
      <c r="Y38" s="5"/>
      <c r="Z38" s="5"/>
      <c r="AA38" s="5"/>
      <c r="AB38" s="5"/>
    </row>
    <row r="39" spans="2:28" ht="15">
      <c r="B39" s="18"/>
      <c r="C39" s="29"/>
      <c r="D39" s="29"/>
      <c r="E39" s="29"/>
      <c r="F39" s="29"/>
      <c r="G39" s="29"/>
      <c r="H39" s="19"/>
      <c r="R39" s="10"/>
      <c r="S39" s="9"/>
      <c r="T39" s="5"/>
      <c r="U39" s="5"/>
      <c r="V39" s="5"/>
      <c r="W39" s="5"/>
      <c r="X39" s="5"/>
      <c r="Y39" s="5"/>
      <c r="Z39" s="5"/>
      <c r="AA39" s="5"/>
      <c r="AB39" s="5"/>
    </row>
    <row r="40" spans="2:28" ht="15">
      <c r="B40" s="17" t="s">
        <v>18</v>
      </c>
      <c r="C40" s="29"/>
      <c r="D40" s="29"/>
      <c r="E40" s="29"/>
      <c r="F40" s="29"/>
      <c r="G40" s="29"/>
      <c r="H40" s="19"/>
      <c r="R40" s="5"/>
      <c r="S40" s="16"/>
      <c r="T40" s="5"/>
      <c r="U40" s="5"/>
      <c r="V40" s="5"/>
      <c r="W40" s="5"/>
      <c r="X40" s="5"/>
      <c r="Y40" s="5"/>
      <c r="Z40" s="5"/>
      <c r="AA40" s="5"/>
      <c r="AB40" s="5"/>
    </row>
    <row r="41" spans="2:28" ht="15">
      <c r="B41" s="18" t="s">
        <v>19</v>
      </c>
      <c r="C41" s="29"/>
      <c r="D41" s="29">
        <v>4.5</v>
      </c>
      <c r="E41" s="29"/>
      <c r="F41" s="29">
        <v>4.5</v>
      </c>
      <c r="G41" s="29"/>
      <c r="H41" s="19"/>
      <c r="I41" s="12"/>
    </row>
    <row r="42" spans="2:28" ht="15">
      <c r="B42" s="18" t="s">
        <v>29</v>
      </c>
      <c r="C42" s="29"/>
      <c r="D42" s="29">
        <v>0.4</v>
      </c>
      <c r="E42" s="29"/>
      <c r="F42" s="29">
        <v>0.4</v>
      </c>
      <c r="G42" s="29"/>
      <c r="H42" s="19"/>
      <c r="I42" s="12"/>
    </row>
    <row r="43" spans="2:28" ht="15">
      <c r="B43" s="18" t="s">
        <v>20</v>
      </c>
      <c r="C43" s="29"/>
      <c r="D43" s="29">
        <v>0</v>
      </c>
      <c r="E43" s="29"/>
      <c r="F43" s="29">
        <v>0</v>
      </c>
      <c r="G43" s="29"/>
      <c r="H43" s="19"/>
      <c r="I43" s="12"/>
    </row>
    <row r="44" spans="2:28" ht="15">
      <c r="B44" s="18" t="s">
        <v>1</v>
      </c>
      <c r="C44" s="29"/>
      <c r="D44" s="29">
        <f>((D41+D42+D43)*0.2426)</f>
        <v>1.1887400000000001</v>
      </c>
      <c r="E44" s="29"/>
      <c r="F44" s="29">
        <f>((F41+F42+F43)*0.2426)</f>
        <v>1.1887400000000001</v>
      </c>
      <c r="G44" s="29"/>
      <c r="H44" s="19"/>
      <c r="I44" s="13"/>
    </row>
    <row r="45" spans="2:28">
      <c r="B45" s="17" t="s">
        <v>24</v>
      </c>
      <c r="C45" s="25"/>
      <c r="D45" s="25">
        <f>SUM(D41:D44)</f>
        <v>6.0887400000000005</v>
      </c>
      <c r="E45" s="25"/>
      <c r="F45" s="25">
        <f t="shared" ref="F45" si="2">SUM(F41:F44)</f>
        <v>6.0887400000000005</v>
      </c>
      <c r="G45" s="25"/>
      <c r="H45" s="21"/>
    </row>
    <row r="46" spans="2:28" ht="15">
      <c r="B46" s="18"/>
      <c r="C46" s="29"/>
      <c r="D46" s="29"/>
      <c r="E46" s="29"/>
      <c r="F46" s="29"/>
      <c r="G46" s="29"/>
      <c r="H46" s="19"/>
    </row>
    <row r="47" spans="2:28" ht="15">
      <c r="B47" s="18" t="s">
        <v>7</v>
      </c>
      <c r="C47" s="20"/>
      <c r="D47" s="20">
        <v>40</v>
      </c>
      <c r="E47" s="20"/>
      <c r="F47" s="29"/>
      <c r="G47" s="29"/>
      <c r="H47" s="19"/>
      <c r="I47" s="12"/>
    </row>
    <row r="48" spans="2:28" ht="15">
      <c r="B48" s="18" t="s">
        <v>6</v>
      </c>
      <c r="C48" s="29"/>
      <c r="D48" s="29">
        <v>0.4</v>
      </c>
      <c r="E48" s="29"/>
      <c r="F48" s="29"/>
      <c r="G48" s="29"/>
      <c r="H48" s="19"/>
      <c r="I48" s="12"/>
    </row>
    <row r="49" spans="2:9" ht="15">
      <c r="B49" s="18" t="s">
        <v>20</v>
      </c>
      <c r="C49" s="29"/>
      <c r="D49" s="29">
        <v>0</v>
      </c>
      <c r="E49" s="29"/>
      <c r="F49" s="29"/>
      <c r="G49" s="29"/>
      <c r="H49" s="19"/>
      <c r="I49" s="12"/>
    </row>
    <row r="50" spans="2:9" ht="15">
      <c r="B50" s="18" t="s">
        <v>1</v>
      </c>
      <c r="C50" s="20"/>
      <c r="D50" s="20">
        <f>((D47+D49+D48)*0.2426)</f>
        <v>9.8010400000000004</v>
      </c>
      <c r="E50" s="20"/>
      <c r="F50" s="29"/>
      <c r="G50" s="29"/>
      <c r="H50" s="19"/>
      <c r="I50" s="12"/>
    </row>
    <row r="51" spans="2:9">
      <c r="B51" s="17" t="s">
        <v>24</v>
      </c>
      <c r="C51" s="32"/>
      <c r="D51" s="32">
        <f>SUM(D47:D50)</f>
        <v>50.201039999999999</v>
      </c>
      <c r="E51" s="32"/>
      <c r="F51" s="25"/>
      <c r="G51" s="25"/>
      <c r="H51" s="21"/>
      <c r="I51" s="12"/>
    </row>
    <row r="52" spans="2:9">
      <c r="G52" s="27"/>
    </row>
    <row r="53" spans="2:9">
      <c r="B53" s="17" t="s">
        <v>31</v>
      </c>
      <c r="C53" s="25"/>
      <c r="D53" s="21">
        <f>D31+D38+D45+D51</f>
        <v>87.739779999999996</v>
      </c>
      <c r="E53" s="21"/>
      <c r="F53" s="25">
        <f>F31+F38+F45</f>
        <v>16.30874</v>
      </c>
      <c r="G53" s="25"/>
      <c r="H53" s="21"/>
    </row>
    <row r="54" spans="2:9">
      <c r="F54" s="1"/>
    </row>
    <row r="55" spans="2:9">
      <c r="F55" s="1"/>
    </row>
    <row r="56" spans="2:9">
      <c r="F56" s="1"/>
    </row>
    <row r="57" spans="2:9">
      <c r="F57" s="1"/>
    </row>
    <row r="59" spans="2:9" ht="15">
      <c r="D59" s="28" t="s">
        <v>10</v>
      </c>
    </row>
    <row r="60" spans="2:9" ht="48.75">
      <c r="B60" s="34" t="s">
        <v>9</v>
      </c>
      <c r="D60" s="30" t="s">
        <v>11</v>
      </c>
    </row>
    <row r="61" spans="2:9" ht="15">
      <c r="B61" s="17" t="s">
        <v>25</v>
      </c>
      <c r="D61" s="29"/>
    </row>
    <row r="62" spans="2:9" ht="15">
      <c r="D62" s="29"/>
    </row>
    <row r="63" spans="2:9">
      <c r="B63" s="17" t="s">
        <v>0</v>
      </c>
      <c r="D63" s="25">
        <v>31.42</v>
      </c>
      <c r="F63" s="25"/>
    </row>
    <row r="64" spans="2:9">
      <c r="B64" s="17"/>
      <c r="D64" s="25"/>
      <c r="F64" s="25"/>
    </row>
    <row r="65" spans="2:4" ht="15">
      <c r="B65" s="17" t="s">
        <v>26</v>
      </c>
      <c r="D65" s="29"/>
    </row>
    <row r="66" spans="2:4" ht="15">
      <c r="B66" s="18" t="s">
        <v>14</v>
      </c>
      <c r="D66" s="29">
        <v>0</v>
      </c>
    </row>
    <row r="67" spans="2:4" ht="15">
      <c r="B67" s="18" t="s">
        <v>15</v>
      </c>
      <c r="D67" s="29">
        <v>0.01</v>
      </c>
    </row>
    <row r="68" spans="2:4" ht="15">
      <c r="B68" s="18" t="s">
        <v>16</v>
      </c>
      <c r="D68" s="29">
        <v>0.02</v>
      </c>
    </row>
    <row r="69" spans="2:4" ht="15">
      <c r="B69" s="18" t="s">
        <v>17</v>
      </c>
      <c r="D69" s="29">
        <v>0</v>
      </c>
    </row>
    <row r="70" spans="2:4">
      <c r="B70" s="17" t="s">
        <v>36</v>
      </c>
      <c r="D70" s="25">
        <f>SUM(D66:D69)</f>
        <v>0.03</v>
      </c>
    </row>
    <row r="71" spans="2:4">
      <c r="B71" s="22"/>
      <c r="D71" s="25"/>
    </row>
    <row r="72" spans="2:4" ht="15">
      <c r="D72" s="29"/>
    </row>
    <row r="73" spans="2:4" ht="15">
      <c r="B73" s="17" t="s">
        <v>18</v>
      </c>
      <c r="D73" s="29"/>
    </row>
    <row r="74" spans="2:4">
      <c r="B74" s="17" t="s">
        <v>27</v>
      </c>
      <c r="D74" s="1"/>
    </row>
    <row r="75" spans="2:4" ht="15">
      <c r="B75" s="18" t="s">
        <v>19</v>
      </c>
      <c r="D75" s="29">
        <v>4.5</v>
      </c>
    </row>
    <row r="76" spans="2:4" ht="15">
      <c r="B76" s="18" t="s">
        <v>21</v>
      </c>
      <c r="D76" s="29">
        <v>0.4</v>
      </c>
    </row>
    <row r="77" spans="2:4" ht="15">
      <c r="B77" s="18" t="s">
        <v>33</v>
      </c>
      <c r="D77" s="29">
        <v>0</v>
      </c>
    </row>
    <row r="78" spans="2:4" ht="15">
      <c r="B78" s="18" t="s">
        <v>1</v>
      </c>
      <c r="D78" s="29">
        <f>((D75+D76+D77)*0.2426)</f>
        <v>1.1887400000000001</v>
      </c>
    </row>
    <row r="79" spans="2:4">
      <c r="B79" s="17" t="s">
        <v>24</v>
      </c>
      <c r="D79" s="25">
        <f>SUM(D75:D78)</f>
        <v>6.0887400000000005</v>
      </c>
    </row>
    <row r="80" spans="2:4" ht="15">
      <c r="B80" s="18"/>
      <c r="D80" s="25"/>
    </row>
    <row r="81" spans="2:6">
      <c r="B81" s="17" t="s">
        <v>32</v>
      </c>
      <c r="D81" s="25">
        <f>SUM(D79+D70+D63)</f>
        <v>37.538740000000004</v>
      </c>
    </row>
    <row r="82" spans="2:6" ht="15">
      <c r="B82" s="18"/>
      <c r="D82" s="29"/>
    </row>
    <row r="83" spans="2:6" ht="15">
      <c r="B83" s="18"/>
      <c r="D83" s="29"/>
    </row>
    <row r="84" spans="2:6" ht="15">
      <c r="B84" s="17" t="s">
        <v>23</v>
      </c>
      <c r="D84" s="29"/>
    </row>
    <row r="85" spans="2:6" ht="15">
      <c r="B85" s="18"/>
      <c r="D85" s="29"/>
    </row>
    <row r="86" spans="2:6">
      <c r="B86" s="17" t="s">
        <v>0</v>
      </c>
      <c r="D86" s="25">
        <v>31.42</v>
      </c>
      <c r="F86" s="25"/>
    </row>
    <row r="87" spans="2:6">
      <c r="B87" s="17"/>
      <c r="D87" s="25"/>
      <c r="F87" s="25"/>
    </row>
    <row r="88" spans="2:6" ht="15">
      <c r="B88" s="17" t="s">
        <v>26</v>
      </c>
      <c r="D88" s="29"/>
    </row>
    <row r="89" spans="2:6" ht="15">
      <c r="B89" s="18" t="s">
        <v>14</v>
      </c>
      <c r="D89" s="29">
        <v>0</v>
      </c>
    </row>
    <row r="90" spans="2:6" ht="15">
      <c r="B90" s="18" t="s">
        <v>15</v>
      </c>
      <c r="D90" s="29">
        <v>0.01</v>
      </c>
    </row>
    <row r="91" spans="2:6" ht="15">
      <c r="B91" s="18" t="s">
        <v>16</v>
      </c>
      <c r="D91" s="29">
        <v>0.02</v>
      </c>
    </row>
    <row r="92" spans="2:6" ht="15">
      <c r="B92" s="18" t="s">
        <v>17</v>
      </c>
      <c r="D92" s="29">
        <v>0</v>
      </c>
    </row>
    <row r="93" spans="2:6">
      <c r="B93" s="17" t="s">
        <v>36</v>
      </c>
      <c r="D93" s="25">
        <f>SUM(D89:D92)</f>
        <v>0.03</v>
      </c>
    </row>
    <row r="96" spans="2:6" ht="15">
      <c r="B96" s="17" t="s">
        <v>18</v>
      </c>
      <c r="D96" s="29"/>
    </row>
    <row r="97" spans="1:4" ht="15">
      <c r="B97" s="17" t="s">
        <v>28</v>
      </c>
      <c r="D97" s="29"/>
    </row>
    <row r="98" spans="1:4" ht="15">
      <c r="B98" s="18" t="s">
        <v>19</v>
      </c>
      <c r="D98" s="29">
        <v>30</v>
      </c>
    </row>
    <row r="99" spans="1:4" ht="15">
      <c r="B99" s="18" t="s">
        <v>29</v>
      </c>
      <c r="D99" s="29">
        <v>0.4</v>
      </c>
    </row>
    <row r="100" spans="1:4" ht="15">
      <c r="B100" s="18" t="s">
        <v>33</v>
      </c>
      <c r="D100" s="29">
        <v>0</v>
      </c>
    </row>
    <row r="101" spans="1:4" ht="15">
      <c r="B101" s="18" t="s">
        <v>1</v>
      </c>
      <c r="D101" s="29">
        <f>((D98+D99+D100)*0.2426)</f>
        <v>7.3750400000000003</v>
      </c>
    </row>
    <row r="102" spans="1:4">
      <c r="B102" s="17" t="s">
        <v>37</v>
      </c>
      <c r="D102" s="25">
        <f>SUM(D97:D101)</f>
        <v>37.775039999999997</v>
      </c>
    </row>
    <row r="104" spans="1:4" ht="15">
      <c r="A104" s="18"/>
      <c r="B104" s="17" t="s">
        <v>31</v>
      </c>
      <c r="D104" s="25">
        <f>D86+D93+D102</f>
        <v>69.225040000000007</v>
      </c>
    </row>
    <row r="105" spans="1:4" ht="15">
      <c r="A105" s="18"/>
      <c r="B105" s="18"/>
    </row>
    <row r="106" spans="1:4" ht="15">
      <c r="A106" s="18" t="s">
        <v>5</v>
      </c>
      <c r="B106" s="18" t="s">
        <v>3</v>
      </c>
    </row>
    <row r="107" spans="1:4" ht="15">
      <c r="A107" s="18"/>
      <c r="B107" s="18" t="s">
        <v>4</v>
      </c>
    </row>
  </sheetData>
  <phoneticPr fontId="14" type="noConversion"/>
  <pageMargins left="0.31496062992125984" right="0.23622047244094491" top="0.74803149606299213" bottom="0.74803149606299213" header="0.31496062992125984" footer="0.31496062992125984"/>
  <pageSetup paperSize="9" scale="94" orientation="portrait" r:id="rId1"/>
  <headerFooter>
    <oddHeader>&amp;C&amp;D</oddHeader>
  </headerFooter>
  <rowBreaks count="1" manualBreakCount="1">
    <brk id="55" max="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2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2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Blad2</vt:lpstr>
      <vt:lpstr>Blad3</vt:lpstr>
      <vt:lpstr>Blad4</vt:lpstr>
      <vt:lpstr>Blad2!Utskriftsområde</vt:lpstr>
    </vt:vector>
  </TitlesOfParts>
  <Company>Församlingsförbundet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Brandsjö</dc:creator>
  <cp:lastModifiedBy>Helén Källholm</cp:lastModifiedBy>
  <cp:lastPrinted>2020-02-07T15:32:27Z</cp:lastPrinted>
  <dcterms:created xsi:type="dcterms:W3CDTF">2009-06-12T11:03:19Z</dcterms:created>
  <dcterms:modified xsi:type="dcterms:W3CDTF">2020-02-13T19:17:48Z</dcterms:modified>
</cp:coreProperties>
</file>